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8353\Desktop\"/>
    </mc:Choice>
  </mc:AlternateContent>
  <bookViews>
    <workbookView xWindow="0" yWindow="0" windowWidth="19200" windowHeight="11025" activeTab="1"/>
  </bookViews>
  <sheets>
    <sheet name="【様式】生涯通知用" sheetId="54" r:id="rId1"/>
    <sheet name="【明細様式】 " sheetId="56" r:id="rId2"/>
  </sheets>
  <definedNames>
    <definedName name="_xlnm.Print_Area" localSheetId="1">'【明細様式】 '!$A$1:$T$30</definedName>
    <definedName name="_xlnm.Print_Area" localSheetId="0">【様式】生涯通知用!$A$1:$R$32</definedName>
  </definedNames>
  <calcPr calcId="162913"/>
</workbook>
</file>

<file path=xl/calcChain.xml><?xml version="1.0" encoding="utf-8"?>
<calcChain xmlns="http://schemas.openxmlformats.org/spreadsheetml/2006/main">
  <c r="P18" i="56" l="1"/>
  <c r="U21" i="56" l="1"/>
  <c r="K20" i="56" s="1"/>
  <c r="N20" i="56" s="1"/>
  <c r="U22" i="56" s="1"/>
  <c r="P20" i="56" s="1"/>
  <c r="T25" i="54" l="1"/>
  <c r="J25" i="54" s="1"/>
  <c r="K25" i="54" s="1"/>
  <c r="N25" i="54" s="1"/>
  <c r="T24" i="54" s="1"/>
  <c r="P25" i="54" s="1"/>
  <c r="U19" i="56"/>
  <c r="J18" i="56" s="1"/>
  <c r="K18" i="56" s="1"/>
  <c r="U17" i="56" s="1"/>
  <c r="Q23" i="56" l="1"/>
  <c r="N18" i="56" l="1"/>
  <c r="U18" i="56" s="1"/>
  <c r="W18" i="56" s="1"/>
  <c r="P1" i="54"/>
  <c r="U23" i="56" l="1"/>
  <c r="U20" i="56"/>
  <c r="O22" i="56" s="1"/>
  <c r="Q18" i="56" s="1"/>
</calcChain>
</file>

<file path=xl/sharedStrings.xml><?xml version="1.0" encoding="utf-8"?>
<sst xmlns="http://schemas.openxmlformats.org/spreadsheetml/2006/main" count="99" uniqueCount="68">
  <si>
    <t>各　　位</t>
    <rPh sb="0" eb="1">
      <t>カク</t>
    </rPh>
    <rPh sb="3" eb="4">
      <t>クライ</t>
    </rPh>
    <phoneticPr fontId="2"/>
  </si>
  <si>
    <t>マイクロバス運転手賃金のお支払いについて</t>
    <rPh sb="6" eb="9">
      <t>ウンテンシュ</t>
    </rPh>
    <rPh sb="9" eb="11">
      <t>チンギン</t>
    </rPh>
    <rPh sb="13" eb="15">
      <t>シハラ</t>
    </rPh>
    <phoneticPr fontId="2"/>
  </si>
  <si>
    <t>　標記の件につきまして、下記のとおりお願いいたします。</t>
    <rPh sb="1" eb="3">
      <t>ヒョウキ</t>
    </rPh>
    <rPh sb="4" eb="5">
      <t>ケン</t>
    </rPh>
    <rPh sb="12" eb="14">
      <t>カキ</t>
    </rPh>
    <rPh sb="19" eb="20">
      <t>ネガ</t>
    </rPh>
    <phoneticPr fontId="2"/>
  </si>
  <si>
    <t>燃 料 代</t>
    <rPh sb="0" eb="1">
      <t>ネン</t>
    </rPh>
    <rPh sb="2" eb="3">
      <t>リョウ</t>
    </rPh>
    <rPh sb="4" eb="5">
      <t>ダイ</t>
    </rPh>
    <phoneticPr fontId="2"/>
  </si>
  <si>
    <t xml:space="preserve"> 利用者負担（利用後に満タン給油のこと）</t>
    <rPh sb="1" eb="4">
      <t>リヨウシャ</t>
    </rPh>
    <rPh sb="4" eb="6">
      <t>フタン</t>
    </rPh>
    <rPh sb="7" eb="9">
      <t>リヨウ</t>
    </rPh>
    <rPh sb="9" eb="10">
      <t>ゴ</t>
    </rPh>
    <rPh sb="11" eb="12">
      <t>マン</t>
    </rPh>
    <rPh sb="14" eb="16">
      <t>キュウユ</t>
    </rPh>
    <phoneticPr fontId="2"/>
  </si>
  <si>
    <t>時間給</t>
    <rPh sb="0" eb="3">
      <t>ジカンキュウ</t>
    </rPh>
    <phoneticPr fontId="2"/>
  </si>
  <si>
    <t>運転手賃金</t>
    <rPh sb="0" eb="3">
      <t>ウンテンシュ</t>
    </rPh>
    <rPh sb="3" eb="4">
      <t>チン</t>
    </rPh>
    <rPh sb="4" eb="5">
      <t>キン</t>
    </rPh>
    <phoneticPr fontId="2"/>
  </si>
  <si>
    <t>勤務時間</t>
    <rPh sb="0" eb="2">
      <t>キンム</t>
    </rPh>
    <rPh sb="2" eb="4">
      <t>ジカン</t>
    </rPh>
    <phoneticPr fontId="2"/>
  </si>
  <si>
    <t>支払方法</t>
    <rPh sb="0" eb="2">
      <t>シハラ</t>
    </rPh>
    <rPh sb="2" eb="4">
      <t>ホウホウ</t>
    </rPh>
    <phoneticPr fontId="2"/>
  </si>
  <si>
    <t>日額</t>
    <rPh sb="0" eb="1">
      <t>ヒ</t>
    </rPh>
    <rPh sb="1" eb="2">
      <t>ガク</t>
    </rPh>
    <phoneticPr fontId="2"/>
  </si>
  <si>
    <t>運転手賃金</t>
    <phoneticPr fontId="5"/>
  </si>
  <si>
    <t>基本事項</t>
  </si>
  <si>
    <t xml:space="preserve"> 利用者負担　勤務時間内の場合＝町へ支払（納付書により）
 </t>
    <rPh sb="1" eb="4">
      <t>リヨウシャ</t>
    </rPh>
    <rPh sb="4" eb="6">
      <t>フタン</t>
    </rPh>
    <rPh sb="7" eb="9">
      <t>キンム</t>
    </rPh>
    <rPh sb="9" eb="11">
      <t>ジカン</t>
    </rPh>
    <rPh sb="11" eb="12">
      <t>ナイ</t>
    </rPh>
    <rPh sb="13" eb="15">
      <t>バアイ</t>
    </rPh>
    <rPh sb="16" eb="17">
      <t>チョウ</t>
    </rPh>
    <rPh sb="18" eb="20">
      <t>シハラ</t>
    </rPh>
    <rPh sb="21" eb="24">
      <t>ノウフショ</t>
    </rPh>
    <phoneticPr fontId="2"/>
  </si>
  <si>
    <t>使用日</t>
    <rPh sb="0" eb="2">
      <t>シヨウ</t>
    </rPh>
    <rPh sb="2" eb="3">
      <t>ビ</t>
    </rPh>
    <phoneticPr fontId="2"/>
  </si>
  <si>
    <t>注意事項</t>
    <rPh sb="0" eb="2">
      <t>チュウイ</t>
    </rPh>
    <rPh sb="2" eb="4">
      <t>ジコウ</t>
    </rPh>
    <phoneticPr fontId="5"/>
  </si>
  <si>
    <t>※勤務時間には、出発前の準備、終了後の給油・清掃・片づけの時間も含みます。</t>
  </si>
  <si>
    <t>時間外（1.25）</t>
    <phoneticPr fontId="2"/>
  </si>
  <si>
    <t>夜間22:00～5:00
（1.50）</t>
    <phoneticPr fontId="2"/>
  </si>
  <si>
    <t>マイクロバス【27人乗り：4-56】</t>
    <rPh sb="9" eb="10">
      <t>ニン</t>
    </rPh>
    <rPh sb="10" eb="11">
      <t>ノ</t>
    </rPh>
    <phoneticPr fontId="2"/>
  </si>
  <si>
    <t>運転手</t>
    <rPh sb="0" eb="3">
      <t>ウンテンシュ</t>
    </rPh>
    <phoneticPr fontId="2"/>
  </si>
  <si>
    <t>利用者</t>
    <rPh sb="0" eb="3">
      <t>リヨウシャ</t>
    </rPh>
    <phoneticPr fontId="2"/>
  </si>
  <si>
    <t>公金振替</t>
    <rPh sb="0" eb="2">
      <t>コウキン</t>
    </rPh>
    <rPh sb="2" eb="4">
      <t>フリカエ</t>
    </rPh>
    <phoneticPr fontId="2"/>
  </si>
  <si>
    <t>R3.11.19（金）</t>
    <rPh sb="9" eb="10">
      <t>キン</t>
    </rPh>
    <phoneticPr fontId="2"/>
  </si>
  <si>
    <t>休憩</t>
    <rPh sb="0" eb="2">
      <t>キュウケイ</t>
    </rPh>
    <phoneticPr fontId="2"/>
  </si>
  <si>
    <t>金　額</t>
    <phoneticPr fontId="2"/>
  </si>
  <si>
    <t>積　算</t>
    <phoneticPr fontId="2"/>
  </si>
  <si>
    <t>マイクロバス運転手報酬明細（会計年度任用職員）</t>
    <rPh sb="6" eb="9">
      <t>ウンテンシュ</t>
    </rPh>
    <rPh sb="9" eb="11">
      <t>ホウシュウ</t>
    </rPh>
    <rPh sb="11" eb="13">
      <t>メイサイ</t>
    </rPh>
    <rPh sb="14" eb="16">
      <t>カイケイ</t>
    </rPh>
    <rPh sb="16" eb="18">
      <t>ネンド</t>
    </rPh>
    <rPh sb="18" eb="20">
      <t>ニンヨウ</t>
    </rPh>
    <rPh sb="20" eb="22">
      <t>ショクイン</t>
    </rPh>
    <phoneticPr fontId="2"/>
  </si>
  <si>
    <t>住　所</t>
    <rPh sb="0" eb="1">
      <t>ジュウ</t>
    </rPh>
    <rPh sb="2" eb="3">
      <t>ショ</t>
    </rPh>
    <phoneticPr fontId="2"/>
  </si>
  <si>
    <t>時間外</t>
    <rPh sb="0" eb="3">
      <t>ジカンガイ</t>
    </rPh>
    <phoneticPr fontId="2"/>
  </si>
  <si>
    <t>夜間</t>
    <rPh sb="0" eb="2">
      <t>ヤカン</t>
    </rPh>
    <phoneticPr fontId="2"/>
  </si>
  <si>
    <t>用　務</t>
    <rPh sb="0" eb="1">
      <t>ヨウ</t>
    </rPh>
    <rPh sb="2" eb="3">
      <t>ツトム</t>
    </rPh>
    <phoneticPr fontId="2"/>
  </si>
  <si>
    <t>マイクロバス【29人乗り：4-56】</t>
    <rPh sb="9" eb="10">
      <t>ニン</t>
    </rPh>
    <rPh sb="10" eb="11">
      <t>ノ</t>
    </rPh>
    <phoneticPr fontId="2"/>
  </si>
  <si>
    <t>日額・時間給</t>
    <rPh sb="0" eb="2">
      <t>ニチガク</t>
    </rPh>
    <rPh sb="3" eb="6">
      <t>ジカンキュウ</t>
    </rPh>
    <phoneticPr fontId="2"/>
  </si>
  <si>
    <t>※労基法により、１分単位まで計算して支給する。
　　時間外の場合は、30分未満は切り捨て30分以上は切り上げとし、１時間で計算する。</t>
    <rPh sb="1" eb="4">
      <t>ロウキホウ</t>
    </rPh>
    <rPh sb="9" eb="10">
      <t>フン</t>
    </rPh>
    <rPh sb="10" eb="12">
      <t>タンイ</t>
    </rPh>
    <rPh sb="14" eb="16">
      <t>ケイサン</t>
    </rPh>
    <rPh sb="18" eb="20">
      <t>シキュウ</t>
    </rPh>
    <rPh sb="26" eb="29">
      <t>ジカンガイ</t>
    </rPh>
    <rPh sb="30" eb="32">
      <t>バアイ</t>
    </rPh>
    <phoneticPr fontId="2"/>
  </si>
  <si>
    <t>積算時間</t>
    <rPh sb="0" eb="2">
      <t>セキサン</t>
    </rPh>
    <rPh sb="2" eb="4">
      <t>ジカン</t>
    </rPh>
    <phoneticPr fontId="2"/>
  </si>
  <si>
    <t>口座番号</t>
    <rPh sb="0" eb="2">
      <t>コウザ</t>
    </rPh>
    <rPh sb="2" eb="4">
      <t>バンゴウ</t>
    </rPh>
    <phoneticPr fontId="2"/>
  </si>
  <si>
    <t>上記の通り確認しました</t>
    <rPh sb="0" eb="2">
      <t>ジョウキ</t>
    </rPh>
    <rPh sb="3" eb="4">
      <t>トオ</t>
    </rPh>
    <rPh sb="5" eb="7">
      <t>カクニン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</si>
  <si>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</si>
  <si>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確認者　　　　　　　　　　　　　　　　印　　　</t>
    <rPh sb="0" eb="2">
      <t>カクニン</t>
    </rPh>
    <rPh sb="2" eb="3">
      <t>シャ</t>
    </rPh>
    <rPh sb="19" eb="20">
      <t>イン</t>
    </rPh>
    <phoneticPr fontId="2"/>
  </si>
  <si>
    <t>※労基法により、１分単位まで計算して支給する。
　　時間外の場合は、30分未満は切り捨て30分以上は切り上げとし、１時間で計算する。</t>
    <phoneticPr fontId="2"/>
  </si>
  <si>
    <t>源泉所得税（3.063％）</t>
    <rPh sb="0" eb="2">
      <t>ゲンセン</t>
    </rPh>
    <rPh sb="2" eb="5">
      <t>ショトクゼイ</t>
    </rPh>
    <phoneticPr fontId="2"/>
  </si>
  <si>
    <t>費用弁償</t>
    <rPh sb="0" eb="2">
      <t>ヒヨウ</t>
    </rPh>
    <rPh sb="2" eb="4">
      <t>ベンショウ</t>
    </rPh>
    <phoneticPr fontId="2"/>
  </si>
  <si>
    <t>銀行
支店
普通
番号
名義(ｶﾅ）</t>
    <rPh sb="0" eb="2">
      <t>ギンコウ</t>
    </rPh>
    <rPh sb="3" eb="5">
      <t>シテン</t>
    </rPh>
    <rPh sb="6" eb="8">
      <t>フツウ</t>
    </rPh>
    <rPh sb="9" eb="11">
      <t>バンゴウ</t>
    </rPh>
    <rPh sb="12" eb="14">
      <t>メイギ</t>
    </rPh>
    <phoneticPr fontId="2"/>
  </si>
  <si>
    <t>　　　　　　　　　　</t>
    <phoneticPr fontId="2"/>
  </si>
  <si>
    <t>四万十　太郎</t>
    <rPh sb="0" eb="3">
      <t>シマント</t>
    </rPh>
    <rPh sb="4" eb="6">
      <t>タロウ</t>
    </rPh>
    <phoneticPr fontId="2"/>
  </si>
  <si>
    <t>四万十町5-4</t>
    <rPh sb="0" eb="4">
      <t>シマントチョウ</t>
    </rPh>
    <phoneticPr fontId="2"/>
  </si>
  <si>
    <t>四万十小学校</t>
    <rPh sb="0" eb="3">
      <t>シマント</t>
    </rPh>
    <rPh sb="3" eb="6">
      <t>ショウガッコウ</t>
    </rPh>
    <phoneticPr fontId="2"/>
  </si>
  <si>
    <t>5年生社会科見学</t>
    <rPh sb="1" eb="2">
      <t>ネン</t>
    </rPh>
    <rPh sb="2" eb="3">
      <t>セイ</t>
    </rPh>
    <rPh sb="3" eb="6">
      <t>シャカイカ</t>
    </rPh>
    <rPh sb="6" eb="8">
      <t>ケンガク</t>
    </rPh>
    <phoneticPr fontId="2"/>
  </si>
  <si>
    <t>～</t>
    <phoneticPr fontId="2"/>
  </si>
  <si>
    <t>=</t>
    <phoneticPr fontId="2"/>
  </si>
  <si>
    <t>＊小数点以下切り上げ</t>
    <phoneticPr fontId="2"/>
  </si>
  <si>
    <t>×</t>
    <phoneticPr fontId="2"/>
  </si>
  <si>
    <t>積算</t>
    <rPh sb="0" eb="2">
      <t>セキサン</t>
    </rPh>
    <phoneticPr fontId="2"/>
  </si>
  <si>
    <t>時間</t>
    <rPh sb="0" eb="2">
      <t>ジカン</t>
    </rPh>
    <phoneticPr fontId="2"/>
  </si>
  <si>
    <t>税</t>
    <rPh sb="0" eb="1">
      <t>ゼイ</t>
    </rPh>
    <phoneticPr fontId="2"/>
  </si>
  <si>
    <t>～</t>
    <phoneticPr fontId="2"/>
  </si>
  <si>
    <t>×</t>
    <phoneticPr fontId="2"/>
  </si>
  <si>
    <t>金額</t>
    <rPh sb="0" eb="2">
      <t>キンガク</t>
    </rPh>
    <phoneticPr fontId="2"/>
  </si>
  <si>
    <t>超過時間</t>
    <rPh sb="0" eb="2">
      <t>チョウカ</t>
    </rPh>
    <rPh sb="2" eb="4">
      <t>ジカン</t>
    </rPh>
    <phoneticPr fontId="2"/>
  </si>
  <si>
    <t>×</t>
    <phoneticPr fontId="2"/>
  </si>
  <si>
    <t>=</t>
    <phoneticPr fontId="2"/>
  </si>
  <si>
    <t>超過積算</t>
    <rPh sb="0" eb="2">
      <t>チョウカ</t>
    </rPh>
    <rPh sb="2" eb="4">
      <t>セキサン</t>
    </rPh>
    <phoneticPr fontId="2"/>
  </si>
  <si>
    <t>通常＋超過合計</t>
    <rPh sb="0" eb="2">
      <t>ツウジョウ</t>
    </rPh>
    <rPh sb="3" eb="5">
      <t>チョウカ</t>
    </rPh>
    <rPh sb="5" eb="7">
      <t>ゴウケイ</t>
    </rPh>
    <phoneticPr fontId="2"/>
  </si>
  <si>
    <t>切り上げ後</t>
    <rPh sb="0" eb="1">
      <t>キ</t>
    </rPh>
    <rPh sb="2" eb="3">
      <t>ア</t>
    </rPh>
    <rPh sb="4" eb="5">
      <t>ゴ</t>
    </rPh>
    <phoneticPr fontId="2"/>
  </si>
  <si>
    <t>10,285円/7:45</t>
    <rPh sb="6" eb="7">
      <t>エン</t>
    </rPh>
    <phoneticPr fontId="2"/>
  </si>
  <si>
    <t>1,327円</t>
    <rPh sb="5" eb="6">
      <t>エン</t>
    </rPh>
    <phoneticPr fontId="2"/>
  </si>
  <si>
    <t>1,659円</t>
    <rPh sb="5" eb="6">
      <t>エン</t>
    </rPh>
    <phoneticPr fontId="2"/>
  </si>
  <si>
    <t>1,991円</t>
    <rPh sb="5" eb="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</si>
</sst>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&quot;年&quot;m&quot;月&quot;d&quot;日&quot;;@"/>
    <numFmt numFmtId="177" formatCode="h:mm;@"/>
    <numFmt numFmtId="178" formatCode=";;;"/>
    <numFmt numFmtId="179" formatCode=";;;\ "/>
    <numFmt numFmtId="180" formatCode="#,##0.0_);[Red]\(#,##0.0\)"/>
    <numFmt numFmtId="181" formatCode="#,##0.0"/>
    <numFmt numFmtId="182" formatCode="0.0_);[Red]\(0.0\)"/>
    <numFmt numFmtId="183" formatCode="#,##0_);[Red]\(#,##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/>
      <sz val="11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26">
    <xf numFmtId="0" fontId="0" fillId="0" borderId="0" xfId="0">
      <alignment vertical="center"/>
    </xf>
    <xf numFmtId="0" fontId="3" fillId="0" borderId="0" xfId="1" applyFont="1">
      <alignment vertical="center"/>
    </xf>
    <xf numFmtId="0" fontId="1" fillId="0" borderId="0" xfId="1" applyFont="1">
      <alignment vertical="center"/>
    </xf>
    <xf numFmtId="0" fontId="3" fillId="0" borderId="0" xfId="1" applyFont="1" applyFill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 wrapText="1" shrinkToFit="1"/>
    </xf>
    <xf numFmtId="0" fontId="6" fillId="0" borderId="0" xfId="1" applyFont="1" applyFill="1" applyBorder="1" applyAlignment="1">
      <alignment horizontal="left" vertical="center" shrinkToFit="1"/>
    </xf>
    <xf numFmtId="0" fontId="6" fillId="0" borderId="0" xfId="1" applyFont="1" applyFill="1">
      <alignment vertical="center"/>
    </xf>
    <xf numFmtId="0" fontId="6" fillId="0" borderId="0" xfId="1" applyFont="1" applyBorder="1" applyAlignment="1">
      <alignment vertical="center"/>
    </xf>
    <xf numFmtId="0" fontId="8" fillId="0" borderId="0" xfId="1" applyFont="1" applyAlignment="1"/>
    <xf numFmtId="0" fontId="8" fillId="0" borderId="0" xfId="1" applyFont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 shrinkToFit="1"/>
    </xf>
    <xf numFmtId="0" fontId="3" fillId="0" borderId="1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shrinkToFit="1"/>
    </xf>
    <xf numFmtId="0" fontId="11" fillId="0" borderId="0" xfId="1" applyFont="1" applyAlignment="1">
      <alignment vertical="center"/>
    </xf>
    <xf numFmtId="20" fontId="9" fillId="0" borderId="1" xfId="1" applyNumberFormat="1" applyFont="1" applyFill="1" applyBorder="1" applyAlignment="1">
      <alignment vertical="center" shrinkToFit="1"/>
    </xf>
    <xf numFmtId="20" fontId="3" fillId="0" borderId="1" xfId="1" applyNumberFormat="1" applyFont="1" applyFill="1" applyBorder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9" fillId="0" borderId="11" xfId="1" applyFont="1" applyFill="1" applyBorder="1" applyAlignment="1">
      <alignment vertical="center" shrinkToFit="1"/>
    </xf>
    <xf numFmtId="0" fontId="9" fillId="0" borderId="10" xfId="1" applyFont="1" applyFill="1" applyBorder="1" applyAlignment="1">
      <alignment vertical="center" shrinkToFit="1"/>
    </xf>
    <xf numFmtId="0" fontId="3" fillId="0" borderId="9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 shrinkToFit="1"/>
    </xf>
    <xf numFmtId="0" fontId="9" fillId="0" borderId="9" xfId="1" applyFont="1" applyFill="1" applyBorder="1" applyAlignment="1">
      <alignment horizontal="center" vertical="center" shrinkToFit="1"/>
    </xf>
    <xf numFmtId="0" fontId="9" fillId="0" borderId="5" xfId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6" fillId="5" borderId="1" xfId="1" applyFont="1" applyFill="1" applyBorder="1" applyAlignment="1">
      <alignment horizontal="center" vertical="center" shrinkToFit="1"/>
    </xf>
    <xf numFmtId="0" fontId="6" fillId="5" borderId="1" xfId="1" applyFont="1" applyFill="1" applyBorder="1" applyAlignment="1">
      <alignment horizontal="center" vertical="center" shrinkToFit="1"/>
    </xf>
    <xf numFmtId="177" fontId="9" fillId="4" borderId="11" xfId="1" applyNumberFormat="1" applyFont="1" applyFill="1" applyBorder="1" applyAlignment="1">
      <alignment horizontal="center" vertical="center" shrinkToFit="1"/>
    </xf>
    <xf numFmtId="177" fontId="0" fillId="4" borderId="4" xfId="0" applyNumberFormat="1" applyFill="1" applyBorder="1" applyAlignment="1">
      <alignment horizontal="center" vertical="center" shrinkToFit="1"/>
    </xf>
    <xf numFmtId="177" fontId="0" fillId="0" borderId="9" xfId="0" applyNumberFormat="1" applyBorder="1" applyAlignment="1">
      <alignment horizontal="center" vertical="center" shrinkToFit="1"/>
    </xf>
    <xf numFmtId="177" fontId="0" fillId="0" borderId="12" xfId="0" applyNumberFormat="1" applyBorder="1" applyAlignment="1">
      <alignment horizontal="center" vertical="center" shrinkToFit="1"/>
    </xf>
    <xf numFmtId="177" fontId="9" fillId="0" borderId="9" xfId="1" applyNumberFormat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177" fontId="6" fillId="0" borderId="4" xfId="1" applyNumberFormat="1" applyFont="1" applyFill="1" applyBorder="1" applyAlignment="1">
      <alignment horizontal="center" vertical="center" shrinkToFit="1"/>
    </xf>
    <xf numFmtId="178" fontId="6" fillId="0" borderId="2" xfId="1" applyNumberFormat="1" applyFont="1" applyFill="1" applyBorder="1" applyAlignment="1">
      <alignment horizontal="right" vertical="center"/>
    </xf>
    <xf numFmtId="179" fontId="6" fillId="0" borderId="10" xfId="1" applyNumberFormat="1" applyFont="1" applyFill="1" applyBorder="1" applyAlignment="1">
      <alignment horizontal="center" vertical="center" shrinkToFit="1"/>
    </xf>
    <xf numFmtId="3" fontId="6" fillId="0" borderId="11" xfId="1" applyNumberFormat="1" applyFont="1" applyFill="1" applyBorder="1" applyAlignment="1">
      <alignment horizontal="center" vertical="center" shrinkToFit="1"/>
    </xf>
    <xf numFmtId="3" fontId="3" fillId="0" borderId="6" xfId="1" applyNumberFormat="1" applyFont="1" applyFill="1" applyBorder="1" applyAlignment="1">
      <alignment vertical="center" shrinkToFit="1"/>
    </xf>
    <xf numFmtId="177" fontId="3" fillId="0" borderId="0" xfId="1" applyNumberFormat="1" applyFont="1" applyFill="1">
      <alignment vertical="center"/>
    </xf>
    <xf numFmtId="180" fontId="3" fillId="0" borderId="0" xfId="1" applyNumberFormat="1" applyFont="1" applyFill="1" applyAlignment="1">
      <alignment vertical="center"/>
    </xf>
    <xf numFmtId="181" fontId="3" fillId="0" borderId="0" xfId="1" applyNumberFormat="1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20" fontId="6" fillId="0" borderId="5" xfId="1" applyNumberFormat="1" applyFont="1" applyFill="1" applyBorder="1" applyAlignment="1">
      <alignment horizontal="center" vertical="center" shrinkToFit="1"/>
    </xf>
    <xf numFmtId="20" fontId="9" fillId="4" borderId="2" xfId="1" applyNumberFormat="1" applyFont="1" applyFill="1" applyBorder="1" applyAlignment="1">
      <alignment horizontal="center" vertical="center" shrinkToFit="1"/>
    </xf>
    <xf numFmtId="20" fontId="9" fillId="4" borderId="5" xfId="1" applyNumberFormat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177" fontId="6" fillId="0" borderId="1" xfId="1" applyNumberFormat="1" applyFont="1" applyFill="1" applyBorder="1" applyAlignment="1">
      <alignment vertical="center"/>
    </xf>
    <xf numFmtId="177" fontId="3" fillId="0" borderId="0" xfId="1" applyNumberFormat="1" applyFont="1">
      <alignment vertical="center"/>
    </xf>
    <xf numFmtId="0" fontId="6" fillId="0" borderId="5" xfId="1" applyFont="1" applyFill="1" applyBorder="1" applyAlignment="1">
      <alignment horizontal="center" vertical="center"/>
    </xf>
    <xf numFmtId="3" fontId="6" fillId="0" borderId="2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/>
    </xf>
    <xf numFmtId="182" fontId="3" fillId="0" borderId="0" xfId="1" applyNumberFormat="1" applyFont="1">
      <alignment vertical="center"/>
    </xf>
    <xf numFmtId="183" fontId="6" fillId="0" borderId="3" xfId="1" applyNumberFormat="1" applyFont="1" applyFill="1" applyBorder="1" applyAlignment="1">
      <alignment horizontal="center" vertical="center" shrinkToFit="1"/>
    </xf>
    <xf numFmtId="20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83" fontId="3" fillId="0" borderId="0" xfId="1" applyNumberFormat="1" applyFont="1" applyFill="1" applyAlignment="1">
      <alignment vertical="center" shrinkToFit="1"/>
    </xf>
    <xf numFmtId="180" fontId="3" fillId="0" borderId="0" xfId="1" applyNumberFormat="1" applyFont="1" applyFill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shrinkToFi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176" fontId="6" fillId="0" borderId="0" xfId="1" applyNumberFormat="1" applyFont="1" applyAlignment="1">
      <alignment horizontal="center" vertical="center"/>
    </xf>
    <xf numFmtId="0" fontId="9" fillId="4" borderId="1" xfId="1" applyFont="1" applyFill="1" applyBorder="1" applyAlignment="1">
      <alignment horizontal="center" vertical="center" shrinkToFit="1"/>
    </xf>
    <xf numFmtId="0" fontId="6" fillId="5" borderId="1" xfId="1" applyFont="1" applyFill="1" applyBorder="1" applyAlignment="1">
      <alignment horizontal="center" vertical="center" shrinkToFit="1"/>
    </xf>
    <xf numFmtId="0" fontId="12" fillId="0" borderId="1" xfId="1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vertical="center" wrapText="1" shrinkToFit="1"/>
    </xf>
    <xf numFmtId="0" fontId="6" fillId="0" borderId="1" xfId="1" applyFont="1" applyFill="1" applyBorder="1" applyAlignment="1">
      <alignment vertical="center" shrinkToFit="1"/>
    </xf>
    <xf numFmtId="0" fontId="6" fillId="5" borderId="2" xfId="1" applyFont="1" applyFill="1" applyBorder="1" applyAlignment="1">
      <alignment horizontal="center" vertical="center" shrinkToFit="1"/>
    </xf>
    <xf numFmtId="0" fontId="6" fillId="5" borderId="5" xfId="1" applyFont="1" applyFill="1" applyBorder="1" applyAlignment="1">
      <alignment horizontal="center" vertical="center" shrinkToFit="1"/>
    </xf>
    <xf numFmtId="0" fontId="6" fillId="5" borderId="3" xfId="1" applyFont="1" applyFill="1" applyBorder="1" applyAlignment="1">
      <alignment horizontal="center" vertical="center" shrinkToFi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3" xfId="1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9" fillId="0" borderId="1" xfId="1" applyFont="1" applyFill="1" applyBorder="1" applyAlignment="1">
      <alignment horizontal="center" vertical="center" shrinkToFit="1"/>
    </xf>
    <xf numFmtId="0" fontId="17" fillId="0" borderId="9" xfId="1" applyFont="1" applyFill="1" applyBorder="1" applyAlignment="1">
      <alignment horizontal="right" vertical="center" wrapText="1" shrinkToFit="1"/>
    </xf>
    <xf numFmtId="0" fontId="0" fillId="0" borderId="9" xfId="0" applyBorder="1" applyAlignment="1">
      <alignment horizontal="right" vertical="center" wrapText="1" shrinkToFit="1"/>
    </xf>
    <xf numFmtId="0" fontId="0" fillId="0" borderId="12" xfId="0" applyBorder="1" applyAlignment="1">
      <alignment horizontal="right" vertical="center" wrapText="1" shrinkToFit="1"/>
    </xf>
    <xf numFmtId="0" fontId="13" fillId="0" borderId="0" xfId="1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177" fontId="9" fillId="0" borderId="7" xfId="1" applyNumberFormat="1" applyFont="1" applyFill="1" applyBorder="1" applyAlignment="1">
      <alignment horizontal="center" vertical="center" shrinkToFit="1"/>
    </xf>
    <xf numFmtId="177" fontId="9" fillId="0" borderId="8" xfId="1" applyNumberFormat="1" applyFont="1" applyFill="1" applyBorder="1" applyAlignment="1">
      <alignment horizontal="center" vertical="center" shrinkToFit="1"/>
    </xf>
    <xf numFmtId="177" fontId="6" fillId="0" borderId="11" xfId="1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3" fontId="6" fillId="0" borderId="3" xfId="1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right" vertical="center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shrinkToFit="1"/>
    </xf>
    <xf numFmtId="0" fontId="9" fillId="0" borderId="5" xfId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0" fontId="16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3" fontId="6" fillId="4" borderId="1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66675</xdr:colOff>
      <xdr:row>27</xdr:row>
      <xdr:rowOff>180975</xdr:rowOff>
    </xdr:from>
    <xdr:ext cx="1866901" cy="1036694"/>
    <xdr:sp macro="" textlink="">
      <xdr:nvSpPr>
        <xdr:cNvPr id="2" name="テキスト ボックス 1"/>
        <xdr:cNvSpPr txBox="1"/>
      </xdr:nvSpPr>
      <xdr:spPr>
        <a:xfrm>
          <a:off x="5505450" y="8943975"/>
          <a:ext cx="1866901" cy="103669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～連絡先～</a:t>
          </a:r>
          <a:endParaRPr kumimoji="1" lang="en-US" altLang="ja-JP" sz="110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r>
            <a:rPr kumimoji="1" lang="ja-JP" altLang="en-US" sz="11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四万十町教育委員会</a:t>
          </a:r>
          <a:endParaRPr kumimoji="1" lang="en-US" altLang="ja-JP" sz="110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r>
            <a:rPr kumimoji="1" lang="ja-JP" altLang="en-US" sz="11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生涯学習課　</a:t>
          </a:r>
          <a:endParaRPr kumimoji="1" lang="en-US" altLang="ja-JP" sz="110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r>
            <a:rPr kumimoji="1" lang="ja-JP" altLang="en-US" sz="11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</a:t>
          </a:r>
          <a:r>
            <a:rPr kumimoji="1" lang="en-US" altLang="ja-JP" sz="11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TEL</a:t>
          </a:r>
          <a:r>
            <a:rPr kumimoji="1" lang="ja-JP" altLang="en-US" sz="11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：</a:t>
          </a:r>
          <a:r>
            <a:rPr kumimoji="1" lang="en-US" altLang="ja-JP" sz="11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0880-22-3576</a:t>
          </a:r>
          <a:endParaRPr kumimoji="1" lang="ja-JP" altLang="en-US" sz="110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21</xdr:row>
      <xdr:rowOff>285749</xdr:rowOff>
    </xdr:from>
    <xdr:to>
      <xdr:col>7</xdr:col>
      <xdr:colOff>161925</xdr:colOff>
      <xdr:row>27</xdr:row>
      <xdr:rowOff>28574</xdr:rowOff>
    </xdr:to>
    <xdr:sp macro="" textlink="">
      <xdr:nvSpPr>
        <xdr:cNvPr id="2" name="四角形吹き出し 1"/>
        <xdr:cNvSpPr/>
      </xdr:nvSpPr>
      <xdr:spPr>
        <a:xfrm>
          <a:off x="247650" y="7572374"/>
          <a:ext cx="2743200" cy="1457325"/>
        </a:xfrm>
        <a:prstGeom prst="wedgeRectCallout">
          <a:avLst>
            <a:gd name="adj1" fmla="val 41320"/>
            <a:gd name="adj2" fmla="val -87500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超過勤務がある場合は、出発から</a:t>
          </a:r>
          <a:r>
            <a:rPr kumimoji="1" lang="en-US" altLang="ja-JP" sz="1100"/>
            <a:t>7</a:t>
          </a:r>
          <a:r>
            <a:rPr kumimoji="1" lang="ja-JP" altLang="en-US" sz="1100"/>
            <a:t>時間</a:t>
          </a:r>
          <a:r>
            <a:rPr kumimoji="1" lang="en-US" altLang="ja-JP" sz="1100"/>
            <a:t>45</a:t>
          </a:r>
          <a:r>
            <a:rPr kumimoji="1" lang="ja-JP" altLang="en-US" sz="1100"/>
            <a:t>分たった時間を入力し、超過勤務の時間に残りの時間を入力します。</a:t>
          </a:r>
          <a:endParaRPr kumimoji="1" lang="en-US" altLang="ja-JP" sz="1100"/>
        </a:p>
        <a:p>
          <a:pPr algn="l"/>
          <a:r>
            <a:rPr kumimoji="1" lang="ja-JP" altLang="en-US" sz="1100"/>
            <a:t>入力時間はアルコールチェック、運行前点検</a:t>
          </a:r>
          <a:r>
            <a:rPr kumimoji="1" lang="en-US" altLang="ja-JP" sz="1100"/>
            <a:t>(30</a:t>
          </a:r>
          <a:r>
            <a:rPr kumimoji="1" lang="ja-JP" altLang="en-US" sz="1100"/>
            <a:t>分）・掃除（</a:t>
          </a:r>
          <a:r>
            <a:rPr kumimoji="1" lang="en-US" altLang="ja-JP" sz="1100"/>
            <a:t>30</a:t>
          </a:r>
          <a:r>
            <a:rPr kumimoji="1" lang="ja-JP" altLang="en-US" sz="1100"/>
            <a:t>分）をプラスした時間を入力してください。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0"/>
  <sheetViews>
    <sheetView zoomScaleNormal="100" workbookViewId="0">
      <selection activeCell="K14" sqref="K14:N14"/>
    </sheetView>
  </sheetViews>
  <sheetFormatPr defaultColWidth="9" defaultRowHeight="22.5" customHeight="1" x14ac:dyDescent="0.25"/>
  <cols>
    <col min="1" max="1" width="1.59765625" style="1" customWidth="1"/>
    <col min="2" max="2" width="12.86328125" style="4" customWidth="1"/>
    <col min="3" max="4" width="4.86328125" style="4" customWidth="1"/>
    <col min="5" max="5" width="3.265625" style="4" customWidth="1"/>
    <col min="6" max="6" width="6" style="4" customWidth="1"/>
    <col min="7" max="7" width="4.86328125" style="4" customWidth="1"/>
    <col min="8" max="8" width="6.3984375" style="4" customWidth="1"/>
    <col min="9" max="9" width="2.59765625" style="4" customWidth="1"/>
    <col min="10" max="10" width="5.46484375" style="4" customWidth="1"/>
    <col min="11" max="11" width="6" style="4" customWidth="1"/>
    <col min="12" max="12" width="4.86328125" style="4" customWidth="1"/>
    <col min="13" max="17" width="4.86328125" style="1" customWidth="1"/>
    <col min="18" max="18" width="10.59765625" style="1" customWidth="1"/>
    <col min="19" max="19" width="5.265625" style="1" customWidth="1"/>
    <col min="20" max="20" width="9.46484375" style="1" bestFit="1" customWidth="1"/>
    <col min="21" max="16384" width="9" style="1"/>
  </cols>
  <sheetData>
    <row r="1" spans="2:18" s="2" customFormat="1" ht="22.5" customHeight="1" x14ac:dyDescent="0.25">
      <c r="B1" s="4"/>
      <c r="C1" s="4"/>
      <c r="P1" s="80">
        <f ca="1">TODAY()</f>
        <v>44944</v>
      </c>
      <c r="Q1" s="80"/>
      <c r="R1" s="80"/>
    </row>
    <row r="2" spans="2:18" s="2" customFormat="1" ht="11.25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2:18" s="2" customFormat="1" ht="22.5" customHeight="1" x14ac:dyDescent="0.25">
      <c r="B3" s="4" t="s">
        <v>0</v>
      </c>
      <c r="C3" s="4"/>
      <c r="D3" s="4"/>
      <c r="E3" s="4"/>
      <c r="I3" s="4"/>
      <c r="J3" s="4"/>
      <c r="K3" s="4"/>
      <c r="L3" s="4"/>
    </row>
    <row r="4" spans="2:18" s="2" customFormat="1" ht="22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8" s="2" customFormat="1" ht="22.5" customHeight="1" x14ac:dyDescent="0.25">
      <c r="B5" s="71" t="s">
        <v>1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2:18" s="2" customFormat="1" ht="15" customHeight="1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8" s="2" customFormat="1" ht="22.5" customHeight="1" x14ac:dyDescent="0.25">
      <c r="B7" s="5" t="s">
        <v>2</v>
      </c>
      <c r="C7" s="5"/>
      <c r="D7" s="5"/>
      <c r="E7" s="5"/>
      <c r="F7" s="4"/>
      <c r="G7" s="4"/>
      <c r="H7" s="4"/>
      <c r="I7" s="4"/>
      <c r="J7" s="4"/>
      <c r="K7" s="4"/>
      <c r="L7" s="4"/>
    </row>
    <row r="8" spans="2:18" ht="15.75" customHeight="1" x14ac:dyDescent="0.25"/>
    <row r="9" spans="2:18" ht="22.5" customHeight="1" x14ac:dyDescent="0.25">
      <c r="B9" s="76" t="s">
        <v>11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</row>
    <row r="10" spans="2:18" ht="34.5" customHeight="1" x14ac:dyDescent="0.25">
      <c r="B10" s="13" t="s">
        <v>3</v>
      </c>
      <c r="C10" s="79" t="s">
        <v>4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</row>
    <row r="11" spans="2:18" ht="34.5" customHeight="1" x14ac:dyDescent="0.25">
      <c r="B11" s="13" t="s">
        <v>6</v>
      </c>
      <c r="C11" s="73" t="s">
        <v>12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</row>
    <row r="12" spans="2:18" ht="12" customHeight="1" x14ac:dyDescent="0.25">
      <c r="B12" s="6"/>
      <c r="C12" s="6"/>
      <c r="D12" s="7"/>
      <c r="E12" s="7"/>
      <c r="F12" s="8"/>
      <c r="H12" s="1"/>
      <c r="I12" s="1"/>
      <c r="J12" s="1"/>
      <c r="K12" s="1"/>
      <c r="L12" s="1"/>
    </row>
    <row r="13" spans="2:18" ht="34.5" customHeight="1" x14ac:dyDescent="0.25">
      <c r="B13" s="13"/>
      <c r="C13" s="85" t="s">
        <v>9</v>
      </c>
      <c r="D13" s="85"/>
      <c r="E13" s="85"/>
      <c r="F13" s="85"/>
      <c r="G13" s="76" t="s">
        <v>5</v>
      </c>
      <c r="H13" s="76"/>
      <c r="I13" s="76"/>
      <c r="J13" s="76"/>
      <c r="K13" s="76" t="s">
        <v>16</v>
      </c>
      <c r="L13" s="76"/>
      <c r="M13" s="76"/>
      <c r="N13" s="76"/>
      <c r="O13" s="74" t="s">
        <v>17</v>
      </c>
      <c r="P13" s="75"/>
      <c r="Q13" s="75"/>
      <c r="R13" s="75"/>
    </row>
    <row r="14" spans="2:18" ht="35.25" customHeight="1" x14ac:dyDescent="0.25">
      <c r="B14" s="13" t="s">
        <v>10</v>
      </c>
      <c r="C14" s="86" t="s">
        <v>64</v>
      </c>
      <c r="D14" s="86"/>
      <c r="E14" s="86"/>
      <c r="F14" s="86"/>
      <c r="G14" s="78" t="s">
        <v>65</v>
      </c>
      <c r="H14" s="78"/>
      <c r="I14" s="78"/>
      <c r="J14" s="78"/>
      <c r="K14" s="78" t="s">
        <v>66</v>
      </c>
      <c r="L14" s="78"/>
      <c r="M14" s="78"/>
      <c r="N14" s="78"/>
      <c r="O14" s="77" t="s">
        <v>67</v>
      </c>
      <c r="P14" s="77"/>
      <c r="Q14" s="77"/>
      <c r="R14" s="77"/>
    </row>
    <row r="15" spans="2:18" ht="35.25" customHeight="1" x14ac:dyDescent="0.25">
      <c r="B15" s="76" t="s">
        <v>14</v>
      </c>
      <c r="C15" s="87" t="s">
        <v>33</v>
      </c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</row>
    <row r="16" spans="2:18" ht="35.25" customHeight="1" x14ac:dyDescent="0.25">
      <c r="B16" s="76"/>
      <c r="C16" s="88" t="s">
        <v>15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</row>
    <row r="17" spans="2:21" ht="18" customHeight="1" x14ac:dyDescent="0.25">
      <c r="B17" s="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2:21" ht="35.25" customHeight="1" x14ac:dyDescent="0.25">
      <c r="B18" s="17" t="s">
        <v>31</v>
      </c>
      <c r="C18" s="1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2:21" ht="31.5" customHeight="1" x14ac:dyDescent="0.25">
      <c r="B19" s="72" t="s">
        <v>27</v>
      </c>
      <c r="C19" s="72"/>
      <c r="D19" s="72"/>
      <c r="E19" s="83" t="s">
        <v>45</v>
      </c>
      <c r="F19" s="83"/>
      <c r="G19" s="83"/>
      <c r="H19" s="83"/>
      <c r="I19" s="83"/>
      <c r="J19" s="83"/>
      <c r="K19" s="83"/>
      <c r="L19" s="83"/>
      <c r="M19" s="83"/>
      <c r="N19" s="16"/>
      <c r="O19" s="16"/>
      <c r="P19" s="16"/>
      <c r="Q19" s="16"/>
      <c r="R19" s="16"/>
    </row>
    <row r="20" spans="2:21" ht="31.5" customHeight="1" x14ac:dyDescent="0.25">
      <c r="B20" s="72" t="s">
        <v>19</v>
      </c>
      <c r="C20" s="72"/>
      <c r="D20" s="72"/>
      <c r="E20" s="83" t="s">
        <v>44</v>
      </c>
      <c r="F20" s="83"/>
      <c r="G20" s="83"/>
      <c r="H20" s="83"/>
      <c r="I20" s="83"/>
      <c r="J20" s="83"/>
      <c r="K20" s="83"/>
      <c r="L20" s="83"/>
      <c r="M20" s="83"/>
      <c r="N20" s="16"/>
      <c r="O20" s="16"/>
      <c r="P20" s="16"/>
      <c r="Q20" s="16"/>
      <c r="R20" s="16"/>
    </row>
    <row r="21" spans="2:21" ht="31.5" customHeight="1" x14ac:dyDescent="0.25">
      <c r="B21" s="72" t="s">
        <v>20</v>
      </c>
      <c r="C21" s="72"/>
      <c r="D21" s="72"/>
      <c r="E21" s="83" t="s">
        <v>46</v>
      </c>
      <c r="F21" s="83"/>
      <c r="G21" s="83"/>
      <c r="H21" s="83"/>
      <c r="I21" s="83"/>
      <c r="J21" s="83"/>
      <c r="K21" s="83"/>
      <c r="L21" s="83"/>
      <c r="M21" s="83"/>
      <c r="N21" s="16"/>
      <c r="O21" s="16"/>
      <c r="P21" s="16"/>
      <c r="Q21" s="16"/>
      <c r="R21" s="16"/>
    </row>
    <row r="22" spans="2:21" ht="31.5" customHeight="1" x14ac:dyDescent="0.25">
      <c r="B22" s="72" t="s">
        <v>30</v>
      </c>
      <c r="C22" s="72"/>
      <c r="D22" s="72"/>
      <c r="E22" s="83" t="s">
        <v>47</v>
      </c>
      <c r="F22" s="83"/>
      <c r="G22" s="83"/>
      <c r="H22" s="83"/>
      <c r="I22" s="83"/>
      <c r="J22" s="83"/>
      <c r="K22" s="83"/>
      <c r="L22" s="83"/>
      <c r="M22" s="83"/>
      <c r="N22" s="16"/>
      <c r="O22" s="16"/>
      <c r="P22" s="16"/>
      <c r="Q22" s="16"/>
      <c r="R22" s="16"/>
    </row>
    <row r="23" spans="2:21" ht="21" customHeight="1" x14ac:dyDescent="0.25">
      <c r="B23" s="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2:21" ht="22.5" customHeight="1" x14ac:dyDescent="0.25">
      <c r="B24" s="37" t="s">
        <v>13</v>
      </c>
      <c r="C24" s="89" t="s">
        <v>7</v>
      </c>
      <c r="D24" s="90"/>
      <c r="E24" s="90"/>
      <c r="F24" s="90"/>
      <c r="G24" s="90"/>
      <c r="H24" s="90"/>
      <c r="I24" s="91"/>
      <c r="J24" s="37" t="s">
        <v>23</v>
      </c>
      <c r="K24" s="37" t="s">
        <v>34</v>
      </c>
      <c r="L24" s="82" t="s">
        <v>25</v>
      </c>
      <c r="M24" s="82"/>
      <c r="N24" s="82"/>
      <c r="O24" s="82"/>
      <c r="P24" s="82" t="s">
        <v>24</v>
      </c>
      <c r="Q24" s="82"/>
      <c r="R24" s="37" t="s">
        <v>8</v>
      </c>
      <c r="T24" s="50">
        <f>L25*N25*24</f>
        <v>8758.2000000000007</v>
      </c>
      <c r="U24" s="3" t="s">
        <v>57</v>
      </c>
    </row>
    <row r="25" spans="2:21" s="3" customFormat="1" ht="22.5" customHeight="1" x14ac:dyDescent="0.25">
      <c r="B25" s="81" t="s">
        <v>22</v>
      </c>
      <c r="C25" s="84" t="s">
        <v>32</v>
      </c>
      <c r="D25" s="84"/>
      <c r="E25" s="84"/>
      <c r="F25" s="56">
        <v>0.33333333333333331</v>
      </c>
      <c r="G25" s="32" t="s">
        <v>55</v>
      </c>
      <c r="H25" s="57">
        <v>0.65</v>
      </c>
      <c r="I25" s="33"/>
      <c r="J25" s="18" t="str">
        <f>IF(T25&gt;= TIME(6,0,0), "1:00", "0:00")</f>
        <v>1:00</v>
      </c>
      <c r="K25" s="19">
        <f>H25-F25-J25</f>
        <v>0.27500000000000002</v>
      </c>
      <c r="L25" s="52">
        <v>1327</v>
      </c>
      <c r="M25" s="54" t="s">
        <v>56</v>
      </c>
      <c r="N25" s="55">
        <f>K25</f>
        <v>0.27500000000000002</v>
      </c>
      <c r="O25" s="53"/>
      <c r="P25" s="92">
        <f>ROUNDUP(T24,0)</f>
        <v>8759</v>
      </c>
      <c r="Q25" s="93"/>
      <c r="R25" s="15" t="s">
        <v>21</v>
      </c>
      <c r="T25" s="49">
        <f>H25-F25</f>
        <v>0.31666666666666671</v>
      </c>
      <c r="U25" s="3" t="s">
        <v>53</v>
      </c>
    </row>
    <row r="26" spans="2:21" s="3" customFormat="1" ht="22.5" customHeight="1" x14ac:dyDescent="0.25">
      <c r="B26" s="81"/>
      <c r="C26" s="84" t="s">
        <v>28</v>
      </c>
      <c r="D26" s="84"/>
      <c r="E26" s="84"/>
      <c r="F26" s="95"/>
      <c r="G26" s="95"/>
      <c r="H26" s="95"/>
      <c r="I26" s="95"/>
      <c r="J26" s="14"/>
      <c r="K26" s="15"/>
      <c r="L26" s="84"/>
      <c r="M26" s="84"/>
      <c r="N26" s="84"/>
      <c r="O26" s="84"/>
      <c r="P26" s="84"/>
      <c r="Q26" s="84"/>
      <c r="R26" s="15"/>
      <c r="T26" s="51"/>
      <c r="U26" s="1"/>
    </row>
    <row r="27" spans="2:21" s="3" customFormat="1" ht="22.5" customHeight="1" x14ac:dyDescent="0.25">
      <c r="B27" s="81"/>
      <c r="C27" s="84" t="s">
        <v>29</v>
      </c>
      <c r="D27" s="84"/>
      <c r="E27" s="84"/>
      <c r="F27" s="95"/>
      <c r="G27" s="95"/>
      <c r="H27" s="95"/>
      <c r="I27" s="95"/>
      <c r="J27" s="14"/>
      <c r="K27" s="15"/>
      <c r="L27" s="84"/>
      <c r="M27" s="84"/>
      <c r="N27" s="84"/>
      <c r="O27" s="84"/>
      <c r="P27" s="84"/>
      <c r="Q27" s="84"/>
      <c r="R27" s="15"/>
    </row>
    <row r="28" spans="2:21" ht="22.5" customHeight="1" x14ac:dyDescent="0.25">
      <c r="B28" s="9"/>
      <c r="C28" s="9"/>
      <c r="D28" s="94"/>
      <c r="E28" s="94"/>
      <c r="F28" s="94"/>
      <c r="G28" s="94"/>
      <c r="H28" s="94"/>
      <c r="I28" s="10"/>
      <c r="J28" s="10"/>
    </row>
    <row r="29" spans="2:21" ht="22.5" customHeight="1" x14ac:dyDescent="0.25">
      <c r="I29" s="11"/>
      <c r="J29" s="11"/>
      <c r="K29" s="11"/>
    </row>
    <row r="30" spans="2:21" ht="22.5" customHeight="1" x14ac:dyDescent="0.25">
      <c r="I30" s="12"/>
      <c r="J30" s="12"/>
      <c r="K30" s="12"/>
    </row>
  </sheetData>
  <mergeCells count="39">
    <mergeCell ref="P26:Q26"/>
    <mergeCell ref="P27:Q27"/>
    <mergeCell ref="P25:Q25"/>
    <mergeCell ref="C25:E25"/>
    <mergeCell ref="D28:H28"/>
    <mergeCell ref="F26:I26"/>
    <mergeCell ref="F27:I27"/>
    <mergeCell ref="L26:O26"/>
    <mergeCell ref="L27:O27"/>
    <mergeCell ref="P1:R1"/>
    <mergeCell ref="B22:D22"/>
    <mergeCell ref="B25:B27"/>
    <mergeCell ref="P24:Q24"/>
    <mergeCell ref="E19:M19"/>
    <mergeCell ref="E20:M20"/>
    <mergeCell ref="E21:M21"/>
    <mergeCell ref="E22:M22"/>
    <mergeCell ref="L24:O24"/>
    <mergeCell ref="C27:E27"/>
    <mergeCell ref="C26:E26"/>
    <mergeCell ref="C13:F13"/>
    <mergeCell ref="C14:F14"/>
    <mergeCell ref="C15:R15"/>
    <mergeCell ref="C16:R16"/>
    <mergeCell ref="C24:I24"/>
    <mergeCell ref="B5:R5"/>
    <mergeCell ref="B20:D20"/>
    <mergeCell ref="B21:D21"/>
    <mergeCell ref="C11:R11"/>
    <mergeCell ref="O13:R13"/>
    <mergeCell ref="K13:N13"/>
    <mergeCell ref="G13:J13"/>
    <mergeCell ref="O14:R14"/>
    <mergeCell ref="K14:N14"/>
    <mergeCell ref="G14:J14"/>
    <mergeCell ref="B19:D19"/>
    <mergeCell ref="B15:B16"/>
    <mergeCell ref="B9:R9"/>
    <mergeCell ref="C10:R10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8"/>
  <sheetViews>
    <sheetView tabSelected="1" zoomScaleNormal="100" workbookViewId="0">
      <selection activeCell="M19" sqref="M19:P19"/>
    </sheetView>
  </sheetViews>
  <sheetFormatPr defaultColWidth="9" defaultRowHeight="22.5" customHeight="1" x14ac:dyDescent="0.25"/>
  <cols>
    <col min="1" max="1" width="1.59765625" style="1" customWidth="1"/>
    <col min="2" max="2" width="12.86328125" style="4" customWidth="1"/>
    <col min="3" max="4" width="4.265625" style="4" customWidth="1"/>
    <col min="5" max="5" width="3.73046875" style="4" customWidth="1"/>
    <col min="6" max="6" width="5.73046875" style="4" customWidth="1"/>
    <col min="7" max="7" width="4.59765625" style="4" customWidth="1"/>
    <col min="8" max="8" width="5.86328125" style="4" customWidth="1"/>
    <col min="9" max="9" width="1.3984375" style="4" customWidth="1"/>
    <col min="10" max="10" width="4.265625" style="4" customWidth="1"/>
    <col min="11" max="12" width="5.265625" style="4" customWidth="1"/>
    <col min="13" max="13" width="5.265625" style="1" customWidth="1"/>
    <col min="14" max="14" width="7.59765625" style="1" customWidth="1"/>
    <col min="15" max="15" width="2.265625" style="1" customWidth="1"/>
    <col min="16" max="17" width="5.265625" style="1" customWidth="1"/>
    <col min="18" max="18" width="2.73046875" style="1" customWidth="1"/>
    <col min="19" max="19" width="7.86328125" style="1" customWidth="1"/>
    <col min="20" max="20" width="5.265625" style="1" customWidth="1"/>
    <col min="21" max="21" width="11.59765625" style="1" bestFit="1" customWidth="1"/>
    <col min="22" max="22" width="9" style="1"/>
    <col min="23" max="23" width="11.46484375" style="1" customWidth="1"/>
    <col min="24" max="16384" width="9" style="1"/>
  </cols>
  <sheetData>
    <row r="1" spans="2:20" s="2" customFormat="1" ht="22.5" customHeight="1" x14ac:dyDescent="0.25">
      <c r="B1" s="4"/>
      <c r="C1" s="4"/>
      <c r="D1" s="4"/>
      <c r="E1" s="4"/>
      <c r="I1" s="4"/>
      <c r="J1" s="4"/>
      <c r="K1" s="4"/>
      <c r="L1" s="4"/>
    </row>
    <row r="2" spans="2:20" s="2" customFormat="1" ht="22.5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2:20" s="2" customFormat="1" ht="22.5" customHeight="1" x14ac:dyDescent="0.25">
      <c r="B3" s="99" t="s">
        <v>26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</row>
    <row r="4" spans="2:20" s="2" customFormat="1" ht="1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20" ht="12" customHeight="1" x14ac:dyDescent="0.25">
      <c r="B5" s="6"/>
      <c r="C5" s="6"/>
      <c r="D5" s="7"/>
      <c r="E5" s="7"/>
      <c r="F5" s="8"/>
      <c r="H5" s="1"/>
      <c r="I5" s="1"/>
      <c r="J5" s="1"/>
      <c r="K5" s="1"/>
      <c r="L5" s="1"/>
    </row>
    <row r="6" spans="2:20" ht="34.5" customHeight="1" x14ac:dyDescent="0.25">
      <c r="B6" s="27"/>
      <c r="C6" s="85" t="s">
        <v>9</v>
      </c>
      <c r="D6" s="85"/>
      <c r="E6" s="85"/>
      <c r="F6" s="85"/>
      <c r="G6" s="76" t="s">
        <v>5</v>
      </c>
      <c r="H6" s="76"/>
      <c r="I6" s="76"/>
      <c r="J6" s="76"/>
      <c r="K6" s="76" t="s">
        <v>16</v>
      </c>
      <c r="L6" s="76"/>
      <c r="M6" s="76"/>
      <c r="N6" s="76"/>
      <c r="O6" s="27"/>
      <c r="P6" s="100" t="s">
        <v>17</v>
      </c>
      <c r="Q6" s="100"/>
      <c r="R6" s="100"/>
      <c r="S6" s="100"/>
      <c r="T6" s="100"/>
    </row>
    <row r="7" spans="2:20" ht="35.25" customHeight="1" x14ac:dyDescent="0.25">
      <c r="B7" s="27" t="s">
        <v>10</v>
      </c>
      <c r="C7" s="86" t="s">
        <v>64</v>
      </c>
      <c r="D7" s="86"/>
      <c r="E7" s="86"/>
      <c r="F7" s="86"/>
      <c r="G7" s="78" t="s">
        <v>65</v>
      </c>
      <c r="H7" s="78"/>
      <c r="I7" s="78"/>
      <c r="J7" s="78"/>
      <c r="K7" s="78" t="s">
        <v>66</v>
      </c>
      <c r="L7" s="78"/>
      <c r="M7" s="78"/>
      <c r="N7" s="78"/>
      <c r="O7" s="29"/>
      <c r="P7" s="78" t="s">
        <v>67</v>
      </c>
      <c r="Q7" s="78"/>
      <c r="R7" s="78"/>
      <c r="S7" s="78"/>
      <c r="T7" s="78"/>
    </row>
    <row r="8" spans="2:20" ht="43.5" customHeight="1" x14ac:dyDescent="0.25">
      <c r="B8" s="76" t="s">
        <v>14</v>
      </c>
      <c r="C8" s="87" t="s">
        <v>39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</row>
    <row r="9" spans="2:20" ht="35.25" customHeight="1" x14ac:dyDescent="0.25">
      <c r="B9" s="76"/>
      <c r="C9" s="88" t="s">
        <v>15</v>
      </c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</row>
    <row r="10" spans="2:20" ht="18" customHeight="1" x14ac:dyDescent="0.25">
      <c r="B10" s="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2:20" ht="35.25" customHeight="1" x14ac:dyDescent="0.25">
      <c r="B11" s="17" t="s">
        <v>18</v>
      </c>
      <c r="C11" s="1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2:20" ht="35.25" customHeight="1" x14ac:dyDescent="0.25">
      <c r="B12" s="72" t="s">
        <v>27</v>
      </c>
      <c r="C12" s="72"/>
      <c r="D12" s="72"/>
      <c r="E12" s="83" t="s">
        <v>45</v>
      </c>
      <c r="F12" s="83"/>
      <c r="G12" s="83"/>
      <c r="H12" s="83"/>
      <c r="I12" s="83"/>
      <c r="J12" s="83"/>
      <c r="K12" s="83"/>
      <c r="L12" s="83"/>
      <c r="M12" s="83"/>
      <c r="N12" s="16"/>
      <c r="O12" s="16"/>
      <c r="P12" s="16"/>
      <c r="Q12" s="16"/>
      <c r="R12" s="16"/>
      <c r="S12" s="16"/>
    </row>
    <row r="13" spans="2:20" ht="35.25" customHeight="1" x14ac:dyDescent="0.25">
      <c r="B13" s="72" t="s">
        <v>19</v>
      </c>
      <c r="C13" s="72"/>
      <c r="D13" s="72"/>
      <c r="E13" s="83" t="s">
        <v>44</v>
      </c>
      <c r="F13" s="83"/>
      <c r="G13" s="83"/>
      <c r="H13" s="83"/>
      <c r="I13" s="83"/>
      <c r="J13" s="83"/>
      <c r="K13" s="83"/>
      <c r="L13" s="83"/>
      <c r="M13" s="83"/>
      <c r="N13" s="16"/>
      <c r="O13" s="16"/>
      <c r="P13" s="16"/>
      <c r="Q13" s="16"/>
      <c r="R13" s="16"/>
      <c r="S13" s="16"/>
    </row>
    <row r="14" spans="2:20" ht="35.25" customHeight="1" x14ac:dyDescent="0.25">
      <c r="B14" s="72" t="s">
        <v>20</v>
      </c>
      <c r="C14" s="72"/>
      <c r="D14" s="72"/>
      <c r="E14" s="83" t="s">
        <v>46</v>
      </c>
      <c r="F14" s="83"/>
      <c r="G14" s="83"/>
      <c r="H14" s="83"/>
      <c r="I14" s="83"/>
      <c r="J14" s="83"/>
      <c r="K14" s="83"/>
      <c r="L14" s="83"/>
      <c r="M14" s="83"/>
      <c r="N14" s="16"/>
      <c r="O14" s="16"/>
      <c r="P14" s="16"/>
      <c r="Q14" s="16"/>
      <c r="R14" s="16"/>
      <c r="S14" s="16"/>
    </row>
    <row r="15" spans="2:20" ht="35.25" customHeight="1" x14ac:dyDescent="0.25">
      <c r="B15" s="72" t="s">
        <v>30</v>
      </c>
      <c r="C15" s="72"/>
      <c r="D15" s="72"/>
      <c r="E15" s="83" t="s">
        <v>47</v>
      </c>
      <c r="F15" s="83"/>
      <c r="G15" s="83"/>
      <c r="H15" s="83"/>
      <c r="I15" s="83"/>
      <c r="J15" s="83"/>
      <c r="K15" s="83"/>
      <c r="L15" s="83"/>
      <c r="M15" s="83"/>
      <c r="N15" s="16"/>
      <c r="O15" s="16"/>
      <c r="P15" s="16"/>
      <c r="Q15" s="16"/>
      <c r="R15" s="16"/>
      <c r="S15" s="16"/>
    </row>
    <row r="16" spans="2:20" ht="21" customHeight="1" x14ac:dyDescent="0.25">
      <c r="B16" s="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2:24" ht="22.5" customHeight="1" x14ac:dyDescent="0.25">
      <c r="B17" s="36" t="s">
        <v>13</v>
      </c>
      <c r="C17" s="89" t="s">
        <v>7</v>
      </c>
      <c r="D17" s="90"/>
      <c r="E17" s="90"/>
      <c r="F17" s="90"/>
      <c r="G17" s="90"/>
      <c r="H17" s="90"/>
      <c r="I17" s="91"/>
      <c r="J17" s="36" t="s">
        <v>23</v>
      </c>
      <c r="K17" s="36" t="s">
        <v>34</v>
      </c>
      <c r="L17" s="82" t="s">
        <v>25</v>
      </c>
      <c r="M17" s="82"/>
      <c r="N17" s="82"/>
      <c r="O17" s="82"/>
      <c r="P17" s="82"/>
      <c r="Q17" s="82" t="s">
        <v>24</v>
      </c>
      <c r="R17" s="82"/>
      <c r="S17" s="89" t="s">
        <v>35</v>
      </c>
      <c r="T17" s="91"/>
      <c r="U17" s="67">
        <f>K18</f>
        <v>0.27777777777777785</v>
      </c>
    </row>
    <row r="18" spans="2:24" s="3" customFormat="1" ht="33.75" customHeight="1" x14ac:dyDescent="0.25">
      <c r="B18" s="81" t="s">
        <v>22</v>
      </c>
      <c r="C18" s="101" t="s">
        <v>32</v>
      </c>
      <c r="D18" s="102"/>
      <c r="E18" s="103"/>
      <c r="F18" s="38">
        <v>0.375</v>
      </c>
      <c r="G18" s="34" t="s">
        <v>48</v>
      </c>
      <c r="H18" s="39">
        <v>0.69444444444444453</v>
      </c>
      <c r="I18" s="35"/>
      <c r="J18" s="107" t="str">
        <f>IF(U19&gt;= TIME(6,0,0), "1:00", "0:00")</f>
        <v>1:00</v>
      </c>
      <c r="K18" s="109">
        <f>H18-F18-J18</f>
        <v>0.27777777777777785</v>
      </c>
      <c r="L18" s="47">
        <v>1327</v>
      </c>
      <c r="M18" s="43" t="s">
        <v>51</v>
      </c>
      <c r="N18" s="44">
        <f>K18</f>
        <v>0.27777777777777785</v>
      </c>
      <c r="O18" s="44" t="s">
        <v>49</v>
      </c>
      <c r="P18" s="48">
        <f>IF(N18&gt;0.322916666,"10,285",W18)</f>
        <v>8847</v>
      </c>
      <c r="Q18" s="111">
        <f>P18+P20-O22</f>
        <v>10185</v>
      </c>
      <c r="R18" s="112"/>
      <c r="S18" s="113" t="s">
        <v>42</v>
      </c>
      <c r="T18" s="114"/>
      <c r="U18" s="70">
        <f>L18*N18*24</f>
        <v>8846.6666666666679</v>
      </c>
      <c r="V18" s="3" t="s">
        <v>52</v>
      </c>
      <c r="W18" s="69">
        <f>ROUNDUP(ROUNDDOWN(U18,1),0)</f>
        <v>8847</v>
      </c>
      <c r="X18" s="3" t="s">
        <v>63</v>
      </c>
    </row>
    <row r="19" spans="2:24" s="3" customFormat="1" ht="14.25" customHeight="1" x14ac:dyDescent="0.25">
      <c r="B19" s="81"/>
      <c r="C19" s="104"/>
      <c r="D19" s="105"/>
      <c r="E19" s="106"/>
      <c r="G19" s="40"/>
      <c r="H19" s="42"/>
      <c r="I19" s="41"/>
      <c r="J19" s="108"/>
      <c r="K19" s="110"/>
      <c r="L19" s="46"/>
      <c r="M19" s="96" t="s">
        <v>50</v>
      </c>
      <c r="N19" s="97"/>
      <c r="O19" s="97"/>
      <c r="P19" s="98"/>
      <c r="Q19" s="112"/>
      <c r="R19" s="112"/>
      <c r="S19" s="113"/>
      <c r="T19" s="114"/>
      <c r="U19" s="49">
        <f>H18-F18</f>
        <v>0.31944444444444453</v>
      </c>
      <c r="V19" s="3" t="s">
        <v>53</v>
      </c>
    </row>
    <row r="20" spans="2:24" ht="22.5" customHeight="1" x14ac:dyDescent="0.25">
      <c r="B20" s="81"/>
      <c r="C20" s="115" t="s">
        <v>28</v>
      </c>
      <c r="D20" s="115"/>
      <c r="E20" s="115"/>
      <c r="F20" s="38">
        <v>0.73958333333333337</v>
      </c>
      <c r="G20" s="34" t="s">
        <v>48</v>
      </c>
      <c r="H20" s="39">
        <v>0.76736111111111116</v>
      </c>
      <c r="I20" s="58"/>
      <c r="J20" s="14"/>
      <c r="K20" s="59">
        <f>ROUND(U21*24,0)/24</f>
        <v>4.1666666666666664E-2</v>
      </c>
      <c r="L20" s="62">
        <v>1659</v>
      </c>
      <c r="M20" s="61" t="s">
        <v>59</v>
      </c>
      <c r="N20" s="63">
        <f>K20</f>
        <v>4.1666666666666664E-2</v>
      </c>
      <c r="O20" s="61" t="s">
        <v>60</v>
      </c>
      <c r="P20" s="65">
        <f>ROUNDUP(U22,0)</f>
        <v>1659</v>
      </c>
      <c r="Q20" s="112"/>
      <c r="R20" s="112"/>
      <c r="S20" s="114"/>
      <c r="T20" s="114"/>
      <c r="U20" s="51">
        <f>(P18+P20)*0.03063</f>
        <v>321.79878000000002</v>
      </c>
      <c r="V20" s="1" t="s">
        <v>54</v>
      </c>
    </row>
    <row r="21" spans="2:24" ht="22.5" customHeight="1" x14ac:dyDescent="0.25">
      <c r="B21" s="81"/>
      <c r="C21" s="115" t="s">
        <v>29</v>
      </c>
      <c r="D21" s="115"/>
      <c r="E21" s="115"/>
      <c r="F21" s="116"/>
      <c r="G21" s="117"/>
      <c r="H21" s="117"/>
      <c r="I21" s="118"/>
      <c r="J21" s="14"/>
      <c r="K21" s="28"/>
      <c r="L21" s="119" t="s">
        <v>43</v>
      </c>
      <c r="M21" s="120"/>
      <c r="N21" s="120"/>
      <c r="O21" s="120"/>
      <c r="P21" s="120"/>
      <c r="Q21" s="112"/>
      <c r="R21" s="112"/>
      <c r="S21" s="114"/>
      <c r="T21" s="114"/>
      <c r="U21" s="60">
        <f>H20-F20</f>
        <v>2.777777777777779E-2</v>
      </c>
      <c r="V21" s="1" t="s">
        <v>58</v>
      </c>
    </row>
    <row r="22" spans="2:24" ht="22.5" customHeight="1" x14ac:dyDescent="0.25">
      <c r="B22" s="24"/>
      <c r="C22" s="22"/>
      <c r="D22" s="22"/>
      <c r="E22" s="22"/>
      <c r="F22" s="30"/>
      <c r="G22" s="30"/>
      <c r="H22" s="30"/>
      <c r="I22" s="30"/>
      <c r="J22" s="121" t="s">
        <v>40</v>
      </c>
      <c r="K22" s="122"/>
      <c r="L22" s="122"/>
      <c r="M22" s="122"/>
      <c r="N22" s="45"/>
      <c r="O22" s="124">
        <f>ROUNDDOWN(U20,0)</f>
        <v>321</v>
      </c>
      <c r="P22" s="125"/>
      <c r="Q22" s="112"/>
      <c r="R22" s="112"/>
      <c r="S22" s="114"/>
      <c r="T22" s="114"/>
      <c r="U22" s="64">
        <f>L20*N20*24</f>
        <v>1659</v>
      </c>
      <c r="V22" s="1" t="s">
        <v>61</v>
      </c>
    </row>
    <row r="23" spans="2:24" ht="22.5" customHeight="1" x14ac:dyDescent="0.25">
      <c r="B23" s="25"/>
      <c r="C23" s="26"/>
      <c r="D23" s="26"/>
      <c r="E23" s="26"/>
      <c r="F23" s="31"/>
      <c r="G23" s="31"/>
      <c r="H23" s="31"/>
      <c r="I23" s="31"/>
      <c r="J23" s="122" t="s">
        <v>41</v>
      </c>
      <c r="K23" s="122"/>
      <c r="L23" s="122"/>
      <c r="M23" s="122"/>
      <c r="N23" s="123">
        <v>95</v>
      </c>
      <c r="O23" s="123"/>
      <c r="P23" s="123"/>
      <c r="Q23" s="112">
        <f>N23</f>
        <v>95</v>
      </c>
      <c r="R23" s="112"/>
      <c r="S23" s="114"/>
      <c r="T23" s="114"/>
      <c r="U23" s="68">
        <f>P18+P20</f>
        <v>10506</v>
      </c>
      <c r="V23" s="67" t="s">
        <v>62</v>
      </c>
    </row>
    <row r="24" spans="2:24" ht="22.5" customHeight="1" x14ac:dyDescent="0.25">
      <c r="N24" s="23"/>
      <c r="O24" s="23"/>
    </row>
    <row r="25" spans="2:24" ht="22.5" customHeight="1" x14ac:dyDescent="0.25">
      <c r="S25" s="66"/>
    </row>
    <row r="26" spans="2:24" ht="22.5" customHeight="1" x14ac:dyDescent="0.25">
      <c r="I26" s="4" t="s">
        <v>36</v>
      </c>
    </row>
    <row r="27" spans="2:24" ht="22.5" customHeight="1" x14ac:dyDescent="0.25">
      <c r="I27" s="4" t="s">
        <v>37</v>
      </c>
    </row>
    <row r="28" spans="2:24" ht="36.75" customHeight="1" x14ac:dyDescent="0.25">
      <c r="I28" s="20" t="s">
        <v>38</v>
      </c>
      <c r="J28" s="20"/>
      <c r="K28" s="20"/>
      <c r="L28" s="20"/>
      <c r="M28" s="21"/>
      <c r="N28" s="21"/>
      <c r="O28" s="21"/>
      <c r="P28" s="21"/>
      <c r="Q28" s="21"/>
      <c r="R28" s="21"/>
      <c r="S28" s="21"/>
    </row>
  </sheetData>
  <mergeCells count="40">
    <mergeCell ref="S17:T17"/>
    <mergeCell ref="B18:B21"/>
    <mergeCell ref="C18:E19"/>
    <mergeCell ref="J18:J19"/>
    <mergeCell ref="K18:K19"/>
    <mergeCell ref="Q18:R22"/>
    <mergeCell ref="S18:T23"/>
    <mergeCell ref="C20:E20"/>
    <mergeCell ref="C21:E21"/>
    <mergeCell ref="F21:I21"/>
    <mergeCell ref="L21:P21"/>
    <mergeCell ref="J22:M22"/>
    <mergeCell ref="J23:M23"/>
    <mergeCell ref="N23:P23"/>
    <mergeCell ref="Q23:R23"/>
    <mergeCell ref="O22:P22"/>
    <mergeCell ref="C7:F7"/>
    <mergeCell ref="G7:J7"/>
    <mergeCell ref="K7:N7"/>
    <mergeCell ref="P7:T7"/>
    <mergeCell ref="B8:B9"/>
    <mergeCell ref="C8:T8"/>
    <mergeCell ref="C9:T9"/>
    <mergeCell ref="B3:S3"/>
    <mergeCell ref="C6:F6"/>
    <mergeCell ref="G6:J6"/>
    <mergeCell ref="K6:N6"/>
    <mergeCell ref="P6:T6"/>
    <mergeCell ref="B12:D12"/>
    <mergeCell ref="E12:M12"/>
    <mergeCell ref="M19:P19"/>
    <mergeCell ref="Q17:R17"/>
    <mergeCell ref="B13:D13"/>
    <mergeCell ref="E13:M13"/>
    <mergeCell ref="B14:D14"/>
    <mergeCell ref="E14:M14"/>
    <mergeCell ref="B15:D15"/>
    <mergeCell ref="E15:M15"/>
    <mergeCell ref="C17:I17"/>
    <mergeCell ref="L17:P1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【様式】生涯通知用</vt:lpstr>
      <vt:lpstr>【明細様式】 </vt:lpstr>
      <vt:lpstr>'【明細様式】 '!Print_Area</vt:lpstr>
      <vt:lpstr>【様式】生涯通知用!Print_Area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四万十町</cp:lastModifiedBy>
  <dcterms:modified xsi:type="dcterms:W3CDTF">2023-01-18T05:25:40Z</dcterms:modified>
</cp:coreProperties>
</file>