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18315" windowHeight="13665"/>
  </bookViews>
  <sheets>
    <sheet name="試食費（見本）" sheetId="1" r:id="rId1"/>
    <sheet name="地区及び学校リスト" sheetId="2" r:id="rId2"/>
    <sheet name="調定金額" sheetId="4" r:id="rId3"/>
  </sheets>
  <externalReferences>
    <externalReference r:id="rId4"/>
  </externalReferences>
  <definedNames>
    <definedName name="_xlnm._FilterDatabase" localSheetId="2" hidden="1">調定金額!#REF!</definedName>
    <definedName name="_xlnm.Print_Area" localSheetId="0">'試食費（見本）'!$A$1:$AE$42</definedName>
    <definedName name="お知らせ_印刷日">[1]欠食払戻申請!$Q$1</definedName>
    <definedName name="窪川">地区及び学校リスト!$C$5:$C$14</definedName>
    <definedName name="十和">地区及び学校リスト!$E$5:$E$8</definedName>
    <definedName name="小_月額_牛停">調定金額!$C$6</definedName>
    <definedName name="小_月額_準要">調定金額!$C$7</definedName>
    <definedName name="小_月額_準要･牛停">調定金額!$C$8</definedName>
    <definedName name="小_月額_通常">調定金額!$C$5</definedName>
    <definedName name="小_日額_牛停">調定金額!$D$6</definedName>
    <definedName name="小_日額_準要">調定金額!$D$7</definedName>
    <definedName name="小_日額_準要・牛停">調定金額!$D$8</definedName>
    <definedName name="小_日額_通常">調定金額!$D$5</definedName>
    <definedName name="大正">地区及び学校リスト!$D$5:$D$8</definedName>
    <definedName name="中_月額_牛停">調定金額!$E$6</definedName>
    <definedName name="中_月額_準要">調定金額!$E$7</definedName>
    <definedName name="中_月額_準要・牛停">調定金額!$E$8</definedName>
    <definedName name="中_月額_通常">調定金額!$E$5</definedName>
    <definedName name="中_日額_牛停">調定金額!$F$6</definedName>
    <definedName name="中_日額_準要">調定金額!$F$7</definedName>
    <definedName name="中_日額_準要・牛停">調定金額!$F$8</definedName>
    <definedName name="中_日額_通常">調定金額!$F$5</definedName>
  </definedNames>
  <calcPr calcId="145621"/>
</workbook>
</file>

<file path=xl/calcChain.xml><?xml version="1.0" encoding="utf-8"?>
<calcChain xmlns="http://schemas.openxmlformats.org/spreadsheetml/2006/main">
  <c r="F9" i="4"/>
  <c r="E9"/>
  <c r="D9"/>
  <c r="C9"/>
  <c r="F8"/>
  <c r="E8"/>
  <c r="D8"/>
  <c r="C8"/>
  <c r="F7"/>
  <c r="E7"/>
  <c r="D7"/>
  <c r="C7"/>
  <c r="G34" i="1" l="1"/>
  <c r="G33"/>
  <c r="K27" s="1"/>
  <c r="O27"/>
  <c r="T8"/>
</calcChain>
</file>

<file path=xl/sharedStrings.xml><?xml version="1.0" encoding="utf-8"?>
<sst xmlns="http://schemas.openxmlformats.org/spreadsheetml/2006/main" count="77" uniqueCount="72">
  <si>
    <t>七里小学校</t>
    <rPh sb="0" eb="1">
      <t>ナナ</t>
    </rPh>
    <rPh sb="1" eb="2">
      <t>サト</t>
    </rPh>
    <rPh sb="2" eb="3">
      <t>ショウ</t>
    </rPh>
    <rPh sb="3" eb="5">
      <t>ガッコウ</t>
    </rPh>
    <phoneticPr fontId="4"/>
  </si>
  <si>
    <t>試食日（期間）</t>
    <rPh sb="0" eb="2">
      <t>シショク</t>
    </rPh>
    <rPh sb="2" eb="3">
      <t>キジツ</t>
    </rPh>
    <rPh sb="4" eb="6">
      <t>キカン</t>
    </rPh>
    <phoneticPr fontId="4"/>
  </si>
  <si>
    <t>:</t>
    <phoneticPr fontId="4"/>
  </si>
  <si>
    <t>及び</t>
    <rPh sb="0" eb="1">
      <t>オヨ</t>
    </rPh>
    <phoneticPr fontId="4"/>
  </si>
  <si>
    <t xml:space="preserve"> そ の 理 由</t>
    <rPh sb="5" eb="6">
      <t>リ</t>
    </rPh>
    <rPh sb="7" eb="8">
      <t>ヨシ</t>
    </rPh>
    <phoneticPr fontId="4"/>
  </si>
  <si>
    <t>試食数</t>
    <rPh sb="0" eb="2">
      <t>シショク</t>
    </rPh>
    <rPh sb="2" eb="3">
      <t>スウ</t>
    </rPh>
    <phoneticPr fontId="4"/>
  </si>
  <si>
    <t>納入金額</t>
    <rPh sb="0" eb="2">
      <t>ノウニュウ</t>
    </rPh>
    <rPh sb="2" eb="4">
      <t>キンガク</t>
    </rPh>
    <phoneticPr fontId="4"/>
  </si>
  <si>
    <t>×</t>
    <phoneticPr fontId="4"/>
  </si>
  <si>
    <t>=</t>
    <phoneticPr fontId="4"/>
  </si>
  <si>
    <t>通常</t>
    <phoneticPr fontId="4"/>
  </si>
  <si>
    <t>1食単価</t>
    <rPh sb="1" eb="2">
      <t>ショク</t>
    </rPh>
    <rPh sb="2" eb="4">
      <t>タンカ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</si>
  <si>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</si>
  <si>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</si>
  <si>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※</t>
    <phoneticPr fontId="4"/>
  </si>
  <si>
    <t>同封の納付書にてお支払いをお願いします。</t>
    <rPh sb="0" eb="2">
      <t>ドウフウ</t>
    </rPh>
    <rPh sb="14" eb="15">
      <t>ネガ</t>
    </rPh>
    <phoneticPr fontId="4"/>
  </si>
  <si>
    <t>給食センター</t>
    <rPh sb="0" eb="2">
      <t>キュウショク</t>
    </rPh>
    <phoneticPr fontId="4"/>
  </si>
  <si>
    <t>影野小学校</t>
    <rPh sb="0" eb="2">
      <t>カゲノ</t>
    </rPh>
    <rPh sb="2" eb="3">
      <t>ショウ</t>
    </rPh>
    <rPh sb="3" eb="5">
      <t>ガッコウ</t>
    </rPh>
    <phoneticPr fontId="4"/>
  </si>
  <si>
    <t>川口小学校</t>
    <rPh sb="0" eb="2">
      <t>カワグチ</t>
    </rPh>
    <rPh sb="2" eb="3">
      <t>ショウ</t>
    </rPh>
    <rPh sb="3" eb="5">
      <t>ガッコウ</t>
    </rPh>
    <phoneticPr fontId="4"/>
  </si>
  <si>
    <t>仁井田小学校</t>
    <rPh sb="0" eb="3">
      <t>ニイダ</t>
    </rPh>
    <rPh sb="3" eb="4">
      <t>ショウ</t>
    </rPh>
    <rPh sb="4" eb="6">
      <t>ガッコウ</t>
    </rPh>
    <phoneticPr fontId="4"/>
  </si>
  <si>
    <t>東又小学校</t>
    <rPh sb="0" eb="1">
      <t>ヒガシ</t>
    </rPh>
    <rPh sb="1" eb="2">
      <t>マタ</t>
    </rPh>
    <rPh sb="2" eb="3">
      <t>ショウ</t>
    </rPh>
    <rPh sb="3" eb="5">
      <t>ガッコウ</t>
    </rPh>
    <phoneticPr fontId="4"/>
  </si>
  <si>
    <t>米奥小学校</t>
    <rPh sb="0" eb="1">
      <t>ヨネ</t>
    </rPh>
    <rPh sb="1" eb="2">
      <t>オク</t>
    </rPh>
    <rPh sb="2" eb="3">
      <t>ショウ</t>
    </rPh>
    <rPh sb="3" eb="5">
      <t>ガッコウ</t>
    </rPh>
    <phoneticPr fontId="4"/>
  </si>
  <si>
    <t>窪川小学校</t>
    <rPh sb="0" eb="2">
      <t>クボカワ</t>
    </rPh>
    <rPh sb="2" eb="3">
      <t>ショウ</t>
    </rPh>
    <rPh sb="3" eb="5">
      <t>ガッコウ</t>
    </rPh>
    <phoneticPr fontId="4"/>
  </si>
  <si>
    <t>興津小学校</t>
    <rPh sb="0" eb="2">
      <t>オキツ</t>
    </rPh>
    <rPh sb="2" eb="3">
      <t>ショウ</t>
    </rPh>
    <rPh sb="3" eb="5">
      <t>ガッコウ</t>
    </rPh>
    <phoneticPr fontId="4"/>
  </si>
  <si>
    <t>窪川中学校</t>
    <rPh sb="0" eb="2">
      <t>クボカワ</t>
    </rPh>
    <rPh sb="2" eb="3">
      <t>チュウ</t>
    </rPh>
    <rPh sb="3" eb="5">
      <t>ガッコウ</t>
    </rPh>
    <phoneticPr fontId="4"/>
  </si>
  <si>
    <t>興津中学校</t>
    <rPh sb="0" eb="2">
      <t>オキツ</t>
    </rPh>
    <rPh sb="2" eb="3">
      <t>チュウ</t>
    </rPh>
    <rPh sb="3" eb="5">
      <t>ガッコウ</t>
    </rPh>
    <phoneticPr fontId="4"/>
  </si>
  <si>
    <t>北ノ川小学校</t>
    <rPh sb="0" eb="1">
      <t>キタ</t>
    </rPh>
    <rPh sb="2" eb="3">
      <t>カワ</t>
    </rPh>
    <rPh sb="3" eb="4">
      <t>ショウ</t>
    </rPh>
    <phoneticPr fontId="8"/>
  </si>
  <si>
    <t>田野々小学校</t>
    <rPh sb="0" eb="2">
      <t>タノ</t>
    </rPh>
    <rPh sb="3" eb="4">
      <t>ショウ</t>
    </rPh>
    <phoneticPr fontId="8"/>
  </si>
  <si>
    <t>北ノ川中学校</t>
    <rPh sb="0" eb="1">
      <t>キタ</t>
    </rPh>
    <rPh sb="2" eb="3">
      <t>カワ</t>
    </rPh>
    <rPh sb="3" eb="4">
      <t>チュウ</t>
    </rPh>
    <phoneticPr fontId="8"/>
  </si>
  <si>
    <t>大正中学校</t>
    <rPh sb="0" eb="2">
      <t>タイショウ</t>
    </rPh>
    <rPh sb="2" eb="3">
      <t>チュウ</t>
    </rPh>
    <phoneticPr fontId="8"/>
  </si>
  <si>
    <t>昭和小学校</t>
    <rPh sb="0" eb="2">
      <t>ショウワ</t>
    </rPh>
    <rPh sb="2" eb="3">
      <t>ショウ</t>
    </rPh>
    <phoneticPr fontId="8"/>
  </si>
  <si>
    <t>十川小学校</t>
    <rPh sb="0" eb="2">
      <t>トオカワ</t>
    </rPh>
    <rPh sb="2" eb="3">
      <t>ショウ</t>
    </rPh>
    <phoneticPr fontId="8"/>
  </si>
  <si>
    <t>昭和中学校</t>
    <rPh sb="0" eb="2">
      <t>ショウワ</t>
    </rPh>
    <rPh sb="2" eb="3">
      <t>チュウ</t>
    </rPh>
    <phoneticPr fontId="8"/>
  </si>
  <si>
    <t>十川中学校</t>
    <rPh sb="0" eb="2">
      <t>トオカワ</t>
    </rPh>
    <rPh sb="2" eb="3">
      <t>ジュウ</t>
    </rPh>
    <phoneticPr fontId="8"/>
  </si>
  <si>
    <t>平成　年　月　日</t>
    <rPh sb="0" eb="2">
      <t>ヘイセイ</t>
    </rPh>
    <rPh sb="3" eb="4">
      <t>ネン</t>
    </rPh>
    <rPh sb="5" eb="6">
      <t>ガツ</t>
    </rPh>
    <rPh sb="7" eb="8">
      <t>ヒ</t>
    </rPh>
    <phoneticPr fontId="4"/>
  </si>
  <si>
    <t>○○小</t>
    <rPh sb="2" eb="3">
      <t>ショウ</t>
    </rPh>
    <phoneticPr fontId="4"/>
  </si>
  <si>
    <t>○月分試食費納入のお知らせ</t>
    <rPh sb="1" eb="2">
      <t>ガツ</t>
    </rPh>
    <rPh sb="2" eb="3">
      <t>ブン</t>
    </rPh>
    <rPh sb="3" eb="5">
      <t>シショク</t>
    </rPh>
    <rPh sb="5" eb="6">
      <t>ヒ</t>
    </rPh>
    <rPh sb="6" eb="8">
      <t>ノウニュウ</t>
    </rPh>
    <rPh sb="10" eb="11">
      <t>シ</t>
    </rPh>
    <phoneticPr fontId="4"/>
  </si>
  <si>
    <t>◎月○日</t>
    <rPh sb="1" eb="2">
      <t>ガツ</t>
    </rPh>
    <rPh sb="3" eb="4">
      <t>ニチ</t>
    </rPh>
    <phoneticPr fontId="4"/>
  </si>
  <si>
    <r>
      <rPr>
        <vertAlign val="superscript"/>
        <sz val="11"/>
        <rFont val="HG丸ｺﾞｼｯｸM-PRO"/>
        <family val="3"/>
        <charset val="128"/>
      </rPr>
      <t>例)</t>
    </r>
    <r>
      <rPr>
        <sz val="11"/>
        <rFont val="HG丸ｺﾞｼｯｸM-PRO"/>
        <family val="3"/>
        <charset val="128"/>
      </rPr>
      <t>　○年生保護者試食会　○○名分</t>
    </r>
    <rPh sb="0" eb="1">
      <t>レイ</t>
    </rPh>
    <rPh sb="4" eb="6">
      <t>ネンセイ</t>
    </rPh>
    <rPh sb="6" eb="9">
      <t>ホゴシャ</t>
    </rPh>
    <rPh sb="9" eb="11">
      <t>シショク</t>
    </rPh>
    <rPh sb="11" eb="12">
      <t>カイ</t>
    </rPh>
    <rPh sb="15" eb="16">
      <t>メイ</t>
    </rPh>
    <rPh sb="16" eb="17">
      <t>ブン</t>
    </rPh>
    <phoneticPr fontId="4"/>
  </si>
  <si>
    <t>○○食</t>
    <rPh sb="2" eb="3">
      <t>ショク</t>
    </rPh>
    <phoneticPr fontId="4"/>
  </si>
  <si>
    <t>○○○円</t>
    <rPh sb="3" eb="4">
      <t>エン</t>
    </rPh>
    <phoneticPr fontId="4"/>
  </si>
  <si>
    <t>ご不明な点等がありましたら、○○学校給食センター給食費担当者までお問合せ下さい。</t>
    <rPh sb="1" eb="3">
      <t>フメイ</t>
    </rPh>
    <rPh sb="4" eb="5">
      <t>テン</t>
    </rPh>
    <rPh sb="5" eb="6">
      <t>ナド</t>
    </rPh>
    <rPh sb="16" eb="18">
      <t>ガッコウ</t>
    </rPh>
    <rPh sb="18" eb="20">
      <t>キュウショク</t>
    </rPh>
    <rPh sb="24" eb="27">
      <t>キュウショクヒ</t>
    </rPh>
    <rPh sb="27" eb="29">
      <t>タントウ</t>
    </rPh>
    <rPh sb="29" eb="30">
      <t>シャ</t>
    </rPh>
    <rPh sb="33" eb="35">
      <t>トイアワ</t>
    </rPh>
    <rPh sb="36" eb="37">
      <t>クダ</t>
    </rPh>
    <phoneticPr fontId="4"/>
  </si>
  <si>
    <t>仁井田小</t>
  </si>
  <si>
    <t>窪川</t>
    <rPh sb="0" eb="2">
      <t>クボカワ</t>
    </rPh>
    <phoneticPr fontId="4"/>
  </si>
  <si>
    <t>大正</t>
    <rPh sb="0" eb="2">
      <t>タイショウ</t>
    </rPh>
    <phoneticPr fontId="4"/>
  </si>
  <si>
    <t>十和</t>
    <rPh sb="0" eb="2">
      <t>トオワ</t>
    </rPh>
    <phoneticPr fontId="4"/>
  </si>
  <si>
    <t>影野小</t>
  </si>
  <si>
    <t>七里小</t>
  </si>
  <si>
    <t>米奥小</t>
  </si>
  <si>
    <t>窪川小</t>
  </si>
  <si>
    <t>川口小</t>
  </si>
  <si>
    <t>東又小</t>
  </si>
  <si>
    <t>興津小</t>
  </si>
  <si>
    <t>田野々小</t>
  </si>
  <si>
    <t>北ノ川小</t>
  </si>
  <si>
    <t>十川小</t>
  </si>
  <si>
    <t>昭和小</t>
  </si>
  <si>
    <t>窪川中</t>
  </si>
  <si>
    <t>興津中</t>
  </si>
  <si>
    <t>大正中</t>
  </si>
  <si>
    <t>北ノ川中</t>
  </si>
  <si>
    <t>十川中</t>
  </si>
  <si>
    <t>昭和中</t>
  </si>
  <si>
    <t>通常</t>
    <rPh sb="0" eb="2">
      <t>ツウジョウ</t>
    </rPh>
    <phoneticPr fontId="4"/>
  </si>
  <si>
    <t>区分</t>
    <rPh sb="0" eb="2">
      <t>クブン</t>
    </rPh>
    <phoneticPr fontId="4"/>
  </si>
  <si>
    <t>小学校_月額</t>
    <rPh sb="0" eb="3">
      <t>ショウガッコウ</t>
    </rPh>
    <rPh sb="4" eb="5">
      <t>ゲツ</t>
    </rPh>
    <rPh sb="5" eb="6">
      <t>ガク</t>
    </rPh>
    <phoneticPr fontId="4"/>
  </si>
  <si>
    <t>小学校_日額</t>
    <rPh sb="0" eb="3">
      <t>ショウガッコウ</t>
    </rPh>
    <rPh sb="4" eb="6">
      <t>ニチガク</t>
    </rPh>
    <phoneticPr fontId="4"/>
  </si>
  <si>
    <t>中学校_月額</t>
    <rPh sb="0" eb="3">
      <t>チュウガッコウ</t>
    </rPh>
    <rPh sb="4" eb="5">
      <t>ゲツ</t>
    </rPh>
    <rPh sb="5" eb="6">
      <t>ガク</t>
    </rPh>
    <phoneticPr fontId="4"/>
  </si>
  <si>
    <t>中学校_日額</t>
    <rPh sb="0" eb="1">
      <t>チュウ</t>
    </rPh>
    <rPh sb="1" eb="3">
      <t>ガッコウ</t>
    </rPh>
    <rPh sb="4" eb="6">
      <t>ニチガク</t>
    </rPh>
    <phoneticPr fontId="4"/>
  </si>
  <si>
    <t>牛停</t>
    <rPh sb="0" eb="1">
      <t>ウシ</t>
    </rPh>
    <rPh sb="1" eb="2">
      <t>テイ</t>
    </rPh>
    <phoneticPr fontId="4"/>
  </si>
  <si>
    <t>準要</t>
    <rPh sb="0" eb="1">
      <t>ジュン</t>
    </rPh>
    <rPh sb="1" eb="2">
      <t>ヨウ</t>
    </rPh>
    <phoneticPr fontId="4"/>
  </si>
  <si>
    <t>準要/牛停</t>
    <rPh sb="0" eb="1">
      <t>ジュン</t>
    </rPh>
    <rPh sb="1" eb="2">
      <t>ヨウ</t>
    </rPh>
    <rPh sb="3" eb="4">
      <t>ギュウ</t>
    </rPh>
    <rPh sb="4" eb="5">
      <t>テイ</t>
    </rPh>
    <phoneticPr fontId="4"/>
  </si>
  <si>
    <t>要</t>
    <rPh sb="0" eb="1">
      <t>ヨウ</t>
    </rPh>
    <phoneticPr fontId="4"/>
  </si>
</sst>
</file>

<file path=xl/styles.xml><?xml version="1.0" encoding="utf-8"?>
<styleSheet xmlns="http://schemas.openxmlformats.org/spreadsheetml/2006/main">
  <numFmts count="18">
    <numFmt numFmtId="6" formatCode="&quot;¥&quot;#,##0;[Red]&quot;¥&quot;\-#,##0"/>
    <numFmt numFmtId="176" formatCode="[$-411]ggge&quot;年&quot;m&quot;月&quot;d&quot;日&quot;;@"/>
    <numFmt numFmtId="177" formatCode="&quot;四&quot;&quot;万&quot;&quot;十&quot;&quot;町&quot;@&quot;学&quot;&quot;校&quot;&quot;給&quot;&quot;食&quot;&quot;セ&quot;&quot;ン&quot;&quot;タ&quot;&quot;ー&quot;"/>
    <numFmt numFmtId="178" formatCode="m&quot;月&quot;d&quot;日&quot;;@"/>
    <numFmt numFmtId="179" formatCode="General&quot; .&quot;"/>
    <numFmt numFmtId="180" formatCode="@&quot;の&quot;&quot;た&quot;&quot;め&quot;"/>
    <numFmt numFmtId="181" formatCode="@\ &quot;の&quot;&quot;た&quot;&quot;め&quot;"/>
    <numFmt numFmtId="182" formatCode="0&quot;食&quot;"/>
    <numFmt numFmtId="183" formatCode="0&quot;円&quot;"/>
    <numFmt numFmtId="184" formatCode="0&quot;名&quot;"/>
    <numFmt numFmtId="185" formatCode="#,##0&quot;円&quot;"/>
    <numFmt numFmtId="186" formatCode="0&quot;日&quot;"/>
    <numFmt numFmtId="187" formatCode="#,##0_);[Red]\(#,##0\)"/>
    <numFmt numFmtId="188" formatCode="@&quot;学校&quot;"/>
    <numFmt numFmtId="189" formatCode="@&quot;保護者　様&quot;"/>
    <numFmt numFmtId="190" formatCode="0_ &quot;月&quot;&quot;分&quot;&quot;給&quot;&quot;食&quot;&quot;費&quot;&quot;変&quot;&quot;更&quot;&quot;の&quot;&quot;お&quot;&quot;知&quot;&quot;ら&quot;&quot;せ&quot;"/>
    <numFmt numFmtId="191" formatCode="m/d;@"/>
    <numFmt numFmtId="192" formatCode="#,##0_ "/>
  </numFmts>
  <fonts count="1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vertAlign val="superscript"/>
      <sz val="11"/>
      <name val="HG丸ｺﾞｼｯｸM-PRO"/>
      <family val="3"/>
      <charset val="128"/>
    </font>
    <font>
      <sz val="11"/>
      <name val="HGP教科書体"/>
      <family val="1"/>
      <charset val="128"/>
    </font>
    <font>
      <sz val="11"/>
      <color rgb="FFFF0000"/>
      <name val="HGP教科書体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84">
    <xf numFmtId="0" fontId="0" fillId="0" borderId="0" xfId="0"/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176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179" fontId="3" fillId="0" borderId="0" xfId="0" applyNumberFormat="1" applyFont="1" applyAlignment="1" applyProtection="1">
      <alignment vertical="center"/>
    </xf>
    <xf numFmtId="49" fontId="3" fillId="0" borderId="0" xfId="0" applyNumberFormat="1" applyFont="1" applyAlignment="1" applyProtection="1">
      <alignment horizontal="left" vertical="center"/>
    </xf>
    <xf numFmtId="49" fontId="3" fillId="0" borderId="0" xfId="0" applyNumberFormat="1" applyFont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49" fontId="3" fillId="0" borderId="0" xfId="0" applyNumberFormat="1" applyFont="1" applyFill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185" fontId="3" fillId="0" borderId="0" xfId="1" applyNumberFormat="1" applyFont="1" applyBorder="1" applyAlignment="1" applyProtection="1">
      <alignment horizontal="center" vertical="center"/>
    </xf>
    <xf numFmtId="186" fontId="3" fillId="0" borderId="0" xfId="0" applyNumberFormat="1" applyFont="1" applyAlignment="1" applyProtection="1">
      <alignment horizontal="center" vertical="center"/>
    </xf>
    <xf numFmtId="185" fontId="3" fillId="0" borderId="0" xfId="1" applyNumberFormat="1" applyFont="1" applyBorder="1" applyAlignment="1" applyProtection="1">
      <alignment vertical="center"/>
    </xf>
    <xf numFmtId="49" fontId="5" fillId="0" borderId="0" xfId="0" applyNumberFormat="1" applyFont="1" applyAlignment="1" applyProtection="1">
      <alignment horizontal="left" vertical="center"/>
    </xf>
    <xf numFmtId="49" fontId="5" fillId="0" borderId="0" xfId="0" applyNumberFormat="1" applyFont="1" applyAlignment="1" applyProtection="1">
      <alignment vertical="center"/>
    </xf>
    <xf numFmtId="49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185" fontId="5" fillId="0" borderId="0" xfId="1" applyNumberFormat="1" applyFont="1" applyBorder="1" applyAlignment="1" applyProtection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187" fontId="5" fillId="0" borderId="0" xfId="0" applyNumberFormat="1" applyFont="1" applyBorder="1" applyAlignment="1" applyProtection="1">
      <alignment horizontal="center" vertical="center"/>
    </xf>
    <xf numFmtId="185" fontId="5" fillId="0" borderId="0" xfId="1" applyNumberFormat="1" applyFont="1" applyBorder="1" applyAlignment="1" applyProtection="1">
      <alignment horizontal="center" vertical="center"/>
    </xf>
    <xf numFmtId="0" fontId="0" fillId="3" borderId="0" xfId="2" applyFont="1" applyFill="1" applyBorder="1" applyAlignment="1" applyProtection="1">
      <alignment vertical="center"/>
    </xf>
    <xf numFmtId="0" fontId="2" fillId="0" borderId="0" xfId="2" applyBorder="1" applyAlignment="1">
      <alignment horizontal="center" vertical="center"/>
    </xf>
    <xf numFmtId="0" fontId="2" fillId="0" borderId="0" xfId="2" applyBorder="1">
      <alignment vertical="center"/>
    </xf>
    <xf numFmtId="0" fontId="2" fillId="0" borderId="0" xfId="2" applyBorder="1" applyAlignment="1">
      <alignment horizontal="left" vertical="center" shrinkToFit="1"/>
    </xf>
    <xf numFmtId="191" fontId="2" fillId="0" borderId="0" xfId="2" applyNumberFormat="1" applyAlignment="1">
      <alignment horizontal="center" vertical="center"/>
    </xf>
    <xf numFmtId="0" fontId="2" fillId="0" borderId="0" xfId="2">
      <alignment vertical="center"/>
    </xf>
    <xf numFmtId="0" fontId="2" fillId="0" borderId="0" xfId="2" applyFont="1" applyBorder="1" applyAlignment="1">
      <alignment horizontal="center" vertical="center" shrinkToFit="1"/>
    </xf>
    <xf numFmtId="0" fontId="2" fillId="0" borderId="0" xfId="2" applyFont="1" applyBorder="1">
      <alignment vertical="center"/>
    </xf>
    <xf numFmtId="56" fontId="2" fillId="0" borderId="0" xfId="2" quotePrefix="1" applyNumberFormat="1" applyFont="1" applyBorder="1" applyAlignment="1">
      <alignment horizontal="center" vertical="center" shrinkToFit="1"/>
    </xf>
    <xf numFmtId="183" fontId="3" fillId="0" borderId="0" xfId="1" applyNumberFormat="1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180" fontId="3" fillId="0" borderId="0" xfId="0" applyNumberFormat="1" applyFont="1" applyFill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49" fontId="0" fillId="4" borderId="0" xfId="3" applyNumberFormat="1" applyFont="1" applyFill="1" applyBorder="1" applyAlignment="1" applyProtection="1">
      <alignment vertical="center"/>
    </xf>
    <xf numFmtId="49" fontId="0" fillId="5" borderId="0" xfId="3" applyNumberFormat="1" applyFont="1" applyFill="1" applyBorder="1" applyAlignment="1" applyProtection="1">
      <alignment vertical="center"/>
    </xf>
    <xf numFmtId="191" fontId="10" fillId="0" borderId="3" xfId="2" applyNumberFormat="1" applyFont="1" applyFill="1" applyBorder="1" applyAlignment="1">
      <alignment horizontal="left" vertical="center" shrinkToFit="1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3" xfId="2" applyFont="1" applyBorder="1" applyAlignment="1">
      <alignment horizontal="left" vertical="center" shrinkToFit="1"/>
    </xf>
    <xf numFmtId="0" fontId="10" fillId="0" borderId="3" xfId="2" applyFont="1" applyBorder="1" applyAlignment="1">
      <alignment horizontal="center" vertical="center"/>
    </xf>
    <xf numFmtId="187" fontId="10" fillId="0" borderId="3" xfId="2" applyNumberFormat="1" applyFont="1" applyBorder="1" applyAlignment="1">
      <alignment horizontal="center" vertical="center"/>
    </xf>
    <xf numFmtId="0" fontId="11" fillId="0" borderId="0" xfId="2" applyFont="1" applyBorder="1" applyAlignment="1">
      <alignment horizontal="left" vertical="center" shrinkToFit="1"/>
    </xf>
    <xf numFmtId="192" fontId="11" fillId="0" borderId="3" xfId="2" applyNumberFormat="1" applyFont="1" applyBorder="1" applyAlignment="1">
      <alignment horizontal="center" vertical="center"/>
    </xf>
    <xf numFmtId="0" fontId="10" fillId="7" borderId="7" xfId="0" applyFont="1" applyFill="1" applyBorder="1" applyAlignment="1" applyProtection="1">
      <alignment vertical="center"/>
    </xf>
    <xf numFmtId="0" fontId="10" fillId="0" borderId="8" xfId="0" applyFont="1" applyBorder="1" applyAlignment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49" fontId="5" fillId="0" borderId="3" xfId="0" applyNumberFormat="1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183" fontId="5" fillId="0" borderId="4" xfId="1" applyNumberFormat="1" applyFont="1" applyBorder="1" applyAlignment="1" applyProtection="1">
      <alignment horizontal="center" vertical="center"/>
    </xf>
    <xf numFmtId="183" fontId="5" fillId="0" borderId="5" xfId="1" applyNumberFormat="1" applyFont="1" applyBorder="1" applyAlignment="1" applyProtection="1">
      <alignment horizontal="center" vertical="center"/>
    </xf>
    <xf numFmtId="183" fontId="5" fillId="0" borderId="6" xfId="1" applyNumberFormat="1" applyFont="1" applyBorder="1" applyAlignment="1" applyProtection="1">
      <alignment horizontal="center" vertical="center"/>
    </xf>
    <xf numFmtId="182" fontId="3" fillId="2" borderId="0" xfId="1" applyNumberFormat="1" applyFont="1" applyFill="1" applyAlignment="1" applyProtection="1">
      <alignment horizontal="left" vertical="center"/>
      <protection locked="0"/>
    </xf>
    <xf numFmtId="183" fontId="3" fillId="0" borderId="0" xfId="1" applyNumberFormat="1" applyFont="1" applyAlignment="1" applyProtection="1">
      <alignment horizontal="left" vertical="center"/>
    </xf>
    <xf numFmtId="184" fontId="3" fillId="0" borderId="0" xfId="0" applyNumberFormat="1" applyFont="1" applyAlignment="1" applyProtection="1">
      <alignment horizontal="center" vertical="center"/>
    </xf>
    <xf numFmtId="185" fontId="3" fillId="0" borderId="1" xfId="1" applyNumberFormat="1" applyFont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8" fontId="3" fillId="2" borderId="0" xfId="0" applyNumberFormat="1" applyFont="1" applyFill="1" applyAlignment="1" applyProtection="1">
      <alignment horizontal="right" vertical="center" indent="1"/>
      <protection locked="0"/>
    </xf>
    <xf numFmtId="0" fontId="0" fillId="0" borderId="0" xfId="0" applyFont="1" applyAlignment="1" applyProtection="1">
      <alignment horizontal="right" vertical="center" indent="1"/>
      <protection locked="0"/>
    </xf>
    <xf numFmtId="0" fontId="3" fillId="2" borderId="0" xfId="0" applyNumberFormat="1" applyFont="1" applyFill="1" applyAlignment="1" applyProtection="1">
      <alignment vertical="center"/>
      <protection locked="0"/>
    </xf>
    <xf numFmtId="0" fontId="0" fillId="0" borderId="0" xfId="0" applyNumberFormat="1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78" fontId="3" fillId="2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181" fontId="3" fillId="2" borderId="0" xfId="0" applyNumberFormat="1" applyFont="1" applyFill="1" applyAlignment="1" applyProtection="1">
      <alignment vertical="center"/>
      <protection locked="0"/>
    </xf>
    <xf numFmtId="181" fontId="0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Fill="1" applyAlignment="1" applyProtection="1">
      <alignment horizontal="right" vertical="center"/>
    </xf>
    <xf numFmtId="0" fontId="0" fillId="0" borderId="0" xfId="0" applyFont="1" applyFill="1" applyAlignment="1" applyProtection="1">
      <alignment horizontal="right" vertical="center"/>
    </xf>
    <xf numFmtId="181" fontId="3" fillId="0" borderId="0" xfId="0" applyNumberFormat="1" applyFont="1" applyFill="1" applyAlignment="1" applyProtection="1">
      <alignment horizontal="left" vertical="center"/>
    </xf>
    <xf numFmtId="181" fontId="0" fillId="0" borderId="0" xfId="0" applyNumberFormat="1" applyFont="1" applyFill="1" applyAlignment="1" applyProtection="1">
      <alignment horizontal="left" vertical="center"/>
    </xf>
    <xf numFmtId="190" fontId="3" fillId="2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</xf>
    <xf numFmtId="0" fontId="0" fillId="0" borderId="0" xfId="0" applyAlignment="1" applyProtection="1">
      <alignment vertical="center"/>
    </xf>
    <xf numFmtId="176" fontId="3" fillId="2" borderId="0" xfId="0" applyNumberFormat="1" applyFont="1" applyFill="1" applyAlignment="1" applyProtection="1">
      <alignment horizontal="distributed" vertical="center"/>
      <protection locked="0"/>
    </xf>
    <xf numFmtId="188" fontId="3" fillId="2" borderId="0" xfId="0" applyNumberFormat="1" applyFont="1" applyFill="1" applyAlignment="1" applyProtection="1">
      <alignment horizontal="left" vertical="center"/>
      <protection locked="0"/>
    </xf>
    <xf numFmtId="189" fontId="3" fillId="2" borderId="0" xfId="0" applyNumberFormat="1" applyFont="1" applyFill="1" applyAlignment="1" applyProtection="1">
      <alignment horizontal="left" vertical="center"/>
      <protection locked="0"/>
    </xf>
    <xf numFmtId="189" fontId="0" fillId="0" borderId="0" xfId="0" applyNumberFormat="1" applyFont="1" applyAlignment="1" applyProtection="1">
      <alignment vertical="center"/>
      <protection locked="0"/>
    </xf>
    <xf numFmtId="0" fontId="3" fillId="2" borderId="0" xfId="0" applyNumberFormat="1" applyFont="1" applyFill="1" applyAlignment="1" applyProtection="1">
      <alignment horizontal="left" vertical="center"/>
      <protection locked="0"/>
    </xf>
    <xf numFmtId="177" fontId="3" fillId="6" borderId="0" xfId="0" applyNumberFormat="1" applyFont="1" applyFill="1" applyAlignment="1" applyProtection="1">
      <alignment horizontal="right" vertical="center"/>
      <protection locked="0"/>
    </xf>
    <xf numFmtId="177" fontId="0" fillId="6" borderId="0" xfId="0" applyNumberFormat="1" applyFont="1" applyFill="1" applyAlignment="1" applyProtection="1">
      <alignment horizontal="right" vertical="center"/>
      <protection locked="0"/>
    </xf>
  </cellXfs>
  <cellStyles count="10">
    <cellStyle name="桁区切り" xfId="1" builtinId="6"/>
    <cellStyle name="桁区切り 2" xfId="4"/>
    <cellStyle name="桁区切り 2 2" xfId="5"/>
    <cellStyle name="通貨 2" xfId="6"/>
    <cellStyle name="通貨 2 2" xfId="7"/>
    <cellStyle name="標準" xfId="0" builtinId="0"/>
    <cellStyle name="標準 2" xfId="8"/>
    <cellStyle name="標準 2 2" xfId="9"/>
    <cellStyle name="標準_7 月 2" xfId="2"/>
    <cellStyle name="標準_試食一覧" xfId="3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180976</xdr:colOff>
      <xdr:row>3</xdr:row>
      <xdr:rowOff>95251</xdr:rowOff>
    </xdr:from>
    <xdr:to>
      <xdr:col>26</xdr:col>
      <xdr:colOff>152400</xdr:colOff>
      <xdr:row>5</xdr:row>
      <xdr:rowOff>95250</xdr:rowOff>
    </xdr:to>
    <xdr:sp macro="" textlink="">
      <xdr:nvSpPr>
        <xdr:cNvPr id="2" name="角丸四角形吹き出し 1"/>
        <xdr:cNvSpPr/>
      </xdr:nvSpPr>
      <xdr:spPr>
        <a:xfrm>
          <a:off x="4981576" y="838201"/>
          <a:ext cx="1400174" cy="495299"/>
        </a:xfrm>
        <a:prstGeom prst="wedgeRoundRectCallout">
          <a:avLst>
            <a:gd name="adj1" fmla="val 12712"/>
            <a:gd name="adj2" fmla="val 71864"/>
            <a:gd name="adj3" fmla="val 16667"/>
          </a:avLst>
        </a:prstGeom>
        <a:noFill/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「窪川」 「大正」 </a:t>
          </a:r>
          <a:r>
            <a:rPr kumimoji="1" lang="ja-JP" altLang="en-US" sz="800" baseline="0">
              <a:solidFill>
                <a:sysClr val="windowText" lastClr="000000"/>
              </a:solidFill>
            </a:rPr>
            <a:t> 「十和」のいずれかを入力する。</a:t>
          </a:r>
          <a:endParaRPr kumimoji="1" lang="en-US" altLang="ja-JP" sz="800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180975</xdr:colOff>
      <xdr:row>0</xdr:row>
      <xdr:rowOff>76200</xdr:rowOff>
    </xdr:from>
    <xdr:to>
      <xdr:col>19</xdr:col>
      <xdr:colOff>85726</xdr:colOff>
      <xdr:row>2</xdr:row>
      <xdr:rowOff>104775</xdr:rowOff>
    </xdr:to>
    <xdr:sp macro="" textlink="">
      <xdr:nvSpPr>
        <xdr:cNvPr id="3" name="角丸四角形吹き出し 2"/>
        <xdr:cNvSpPr/>
      </xdr:nvSpPr>
      <xdr:spPr>
        <a:xfrm>
          <a:off x="2600325" y="76200"/>
          <a:ext cx="2047876" cy="523875"/>
        </a:xfrm>
        <a:prstGeom prst="wedgeRoundRectCallout">
          <a:avLst>
            <a:gd name="adj1" fmla="val -68982"/>
            <a:gd name="adj2" fmla="val -8617"/>
            <a:gd name="adj3" fmla="val 16667"/>
          </a:avLst>
        </a:prstGeom>
        <a:noFill/>
        <a:ln w="15875" cmpd="sng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 baseline="0">
              <a:solidFill>
                <a:sysClr val="windowText" lastClr="000000"/>
              </a:solidFill>
            </a:rPr>
            <a:t>給食センター名が「窪川」なら、</a:t>
          </a:r>
          <a:endParaRPr kumimoji="1" lang="en-US" altLang="ja-JP" sz="800" baseline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800" baseline="0">
              <a:solidFill>
                <a:sysClr val="windowText" lastClr="000000"/>
              </a:solidFill>
            </a:rPr>
            <a:t>窪川地区の学校のみ表示される</a:t>
          </a:r>
          <a:r>
            <a:rPr kumimoji="1" lang="ja-JP" altLang="en-US" sz="900" baseline="0">
              <a:solidFill>
                <a:sysClr val="windowText" lastClr="000000"/>
              </a:solidFill>
            </a:rPr>
            <a:t>。</a:t>
          </a:r>
          <a:endParaRPr kumimoji="1" lang="en-US" altLang="ja-JP" sz="9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412&#32102;&#39135;&#12475;&#12531;&#12479;&#12540;\020&#12288;&#31402;&#24029;&#32102;&#39135;&#12475;&#12531;&#12479;&#12540;\&#20107;&#21209;&#25152;\26&#24180;&#24230;\H26&#24180;&#24230;_&#32102;&#39135;&#36027;&#20966;&#29702;\&#27424;&#39135;&#38306;&#20418;\H26_10&#26376;_&#27424;&#39135;&#25173;&#2514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調定金額"/>
      <sheetName val="欠食払戻申請"/>
      <sheetName val="通常（バラ）"/>
      <sheetName val="通常（ｾｯﾄ)"/>
      <sheetName val="払戻児童数一覧"/>
      <sheetName val="払戻教職員"/>
      <sheetName val="払戻教職員一覧（1）"/>
      <sheetName val="払戻教職員一覧(2)"/>
      <sheetName val="川口"/>
      <sheetName val="窪小"/>
      <sheetName val="窪中"/>
      <sheetName val="七里"/>
      <sheetName val="仁井田"/>
      <sheetName val="東又"/>
    </sheetNames>
    <sheetDataSet>
      <sheetData sheetId="0"/>
      <sheetData sheetId="1">
        <row r="1">
          <cell r="Q1">
            <v>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</sheetPr>
  <dimension ref="A1:AQ503"/>
  <sheetViews>
    <sheetView showGridLines="0" showRowColHeaders="0" tabSelected="1" showRuler="0" zoomScaleNormal="100" zoomScaleSheetLayoutView="85" workbookViewId="0">
      <selection activeCell="D3" sqref="D3:M3"/>
    </sheetView>
  </sheetViews>
  <sheetFormatPr defaultColWidth="3.125" defaultRowHeight="19.5" customHeight="1"/>
  <cols>
    <col min="1" max="2" width="3.125" style="2" customWidth="1"/>
    <col min="3" max="3" width="3.625" style="2" customWidth="1"/>
    <col min="4" max="40" width="3.125" style="2"/>
    <col min="41" max="59" width="10.625" style="2" customWidth="1"/>
    <col min="60" max="16384" width="3.125" style="2"/>
  </cols>
  <sheetData>
    <row r="1" spans="1:30" ht="19.5" customHeight="1">
      <c r="A1" s="1"/>
      <c r="K1" s="3"/>
      <c r="L1" s="3"/>
      <c r="T1" s="3"/>
      <c r="U1" s="3"/>
      <c r="V1" s="3"/>
      <c r="W1" s="77" t="s">
        <v>33</v>
      </c>
      <c r="X1" s="77"/>
      <c r="Y1" s="77"/>
      <c r="Z1" s="77"/>
      <c r="AA1" s="77"/>
      <c r="AB1" s="77"/>
      <c r="AC1" s="77"/>
      <c r="AD1" s="77"/>
    </row>
    <row r="2" spans="1:30" ht="19.5" customHeight="1">
      <c r="D2" s="78" t="s">
        <v>34</v>
      </c>
      <c r="E2" s="78"/>
      <c r="F2" s="78"/>
      <c r="G2" s="78"/>
      <c r="H2" s="78"/>
      <c r="I2" s="78"/>
    </row>
    <row r="3" spans="1:30" ht="19.5" customHeight="1">
      <c r="D3" s="79"/>
      <c r="E3" s="79"/>
      <c r="F3" s="79"/>
      <c r="G3" s="79"/>
      <c r="H3" s="79"/>
      <c r="I3" s="79"/>
      <c r="J3" s="80"/>
      <c r="K3" s="80"/>
      <c r="L3" s="80"/>
      <c r="M3" s="80"/>
    </row>
    <row r="4" spans="1:30" ht="19.5" customHeight="1">
      <c r="D4" s="81"/>
      <c r="E4" s="81"/>
      <c r="F4" s="81"/>
      <c r="G4" s="81"/>
      <c r="H4" s="81"/>
      <c r="I4" s="81"/>
    </row>
    <row r="7" spans="1:30" ht="19.5" customHeight="1">
      <c r="N7" s="32"/>
      <c r="O7" s="32"/>
      <c r="P7" s="32"/>
      <c r="Q7" s="32"/>
      <c r="R7" s="32"/>
      <c r="S7" s="32"/>
      <c r="T7" s="82" t="s">
        <v>42</v>
      </c>
      <c r="U7" s="83"/>
      <c r="V7" s="83"/>
      <c r="W7" s="83"/>
      <c r="X7" s="83"/>
      <c r="Y7" s="83"/>
      <c r="Z7" s="83"/>
      <c r="AA7" s="83"/>
      <c r="AB7" s="83"/>
      <c r="AC7" s="83"/>
      <c r="AD7" s="83"/>
    </row>
    <row r="8" spans="1:30" ht="19.5" customHeight="1">
      <c r="L8" s="32"/>
      <c r="M8" s="32"/>
      <c r="N8" s="32"/>
      <c r="O8" s="32"/>
      <c r="P8" s="32"/>
      <c r="Q8" s="32"/>
      <c r="R8" s="32"/>
      <c r="S8" s="32"/>
      <c r="T8" s="75" t="str">
        <f>IF(ISNUMBER(FIND("窪川",T7)),"電話　0880-22-2737",IF(ISNUMBER(FIND("大正",T7)),"電話　0880－27-0204",IF(ISNUMBER(FIND("十和",T7)),"電話　0880-28-4992","")))</f>
        <v>電話　0880-22-2737</v>
      </c>
      <c r="U8" s="76"/>
      <c r="V8" s="76"/>
      <c r="W8" s="76"/>
      <c r="X8" s="76"/>
      <c r="Y8" s="76"/>
      <c r="Z8" s="76"/>
      <c r="AA8" s="76"/>
      <c r="AB8" s="76"/>
      <c r="AC8" s="76"/>
      <c r="AD8" s="76"/>
    </row>
    <row r="9" spans="1:30" ht="19.5" customHeight="1">
      <c r="L9" s="32"/>
      <c r="M9" s="32"/>
      <c r="N9" s="32"/>
      <c r="O9" s="32"/>
      <c r="P9" s="32"/>
      <c r="Q9" s="32"/>
      <c r="R9" s="32"/>
      <c r="S9" s="32"/>
      <c r="T9" s="10"/>
      <c r="U9" s="10"/>
      <c r="V9" s="10"/>
      <c r="W9" s="10"/>
      <c r="X9" s="10"/>
      <c r="Y9" s="10"/>
      <c r="Z9" s="10"/>
      <c r="AA9" s="10"/>
    </row>
    <row r="10" spans="1:30" ht="19.5" customHeight="1">
      <c r="L10" s="32"/>
      <c r="M10" s="32"/>
      <c r="N10" s="32"/>
      <c r="O10" s="32"/>
      <c r="P10" s="32"/>
      <c r="Q10" s="32"/>
      <c r="R10" s="32"/>
      <c r="S10" s="32"/>
      <c r="T10" s="10"/>
      <c r="U10" s="10"/>
      <c r="V10" s="10"/>
      <c r="W10" s="10"/>
      <c r="X10" s="10"/>
      <c r="Y10" s="10"/>
      <c r="Z10" s="10"/>
      <c r="AA10" s="10"/>
    </row>
    <row r="13" spans="1:30" ht="19.5" customHeight="1">
      <c r="I13" s="74" t="s">
        <v>35</v>
      </c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</row>
    <row r="14" spans="1:30" ht="19.5" customHeight="1">
      <c r="I14" s="4"/>
      <c r="J14" s="4"/>
      <c r="K14" s="4"/>
      <c r="L14" s="4"/>
      <c r="M14" s="4"/>
    </row>
    <row r="15" spans="1:30" ht="19.5" customHeight="1">
      <c r="I15" s="4"/>
      <c r="J15" s="4"/>
      <c r="K15" s="4"/>
      <c r="L15" s="4"/>
      <c r="M15" s="4"/>
    </row>
    <row r="16" spans="1:30" ht="19.5" customHeight="1">
      <c r="E16" s="4"/>
      <c r="F16" s="4"/>
      <c r="G16" s="4"/>
      <c r="H16" s="4"/>
      <c r="I16" s="4"/>
      <c r="J16" s="4"/>
      <c r="K16" s="4"/>
      <c r="L16" s="4"/>
      <c r="M16" s="4"/>
    </row>
    <row r="17" spans="1:43" ht="19.5" customHeight="1">
      <c r="E17" s="4"/>
      <c r="F17" s="4"/>
      <c r="G17" s="4"/>
      <c r="H17" s="4"/>
      <c r="I17" s="4"/>
      <c r="J17" s="4"/>
      <c r="K17" s="4"/>
      <c r="L17" s="4"/>
      <c r="M17" s="4"/>
    </row>
    <row r="18" spans="1:43" ht="19.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70"/>
      <c r="N18" s="71"/>
      <c r="O18" s="71"/>
      <c r="P18" s="71"/>
      <c r="Q18" s="1"/>
      <c r="R18" s="1"/>
      <c r="S18" s="1"/>
      <c r="T18" s="1"/>
      <c r="U18" s="1"/>
      <c r="V18" s="1"/>
      <c r="W18" s="1"/>
      <c r="X18" s="1"/>
    </row>
    <row r="19" spans="1:43" ht="19.5" customHeight="1">
      <c r="C19" s="5">
        <v>1</v>
      </c>
      <c r="D19" s="6" t="s">
        <v>1</v>
      </c>
      <c r="E19" s="6"/>
      <c r="F19" s="6"/>
      <c r="G19" s="6"/>
      <c r="H19" s="6"/>
      <c r="I19" s="6" t="s">
        <v>2</v>
      </c>
      <c r="J19" s="61" t="s">
        <v>36</v>
      </c>
      <c r="K19" s="62"/>
      <c r="L19" s="62"/>
      <c r="M19" s="62"/>
      <c r="N19" s="33"/>
      <c r="O19" s="63" t="s">
        <v>37</v>
      </c>
      <c r="P19" s="64"/>
      <c r="Q19" s="64"/>
      <c r="R19" s="64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O19" s="8"/>
      <c r="AP19" s="8"/>
      <c r="AQ19" s="8"/>
    </row>
    <row r="20" spans="1:43" ht="19.5" customHeight="1">
      <c r="D20" s="1"/>
      <c r="E20" s="1" t="s">
        <v>3</v>
      </c>
      <c r="G20" s="1"/>
      <c r="H20" s="1"/>
      <c r="I20" s="7"/>
      <c r="J20" s="61"/>
      <c r="K20" s="62"/>
      <c r="L20" s="62"/>
      <c r="M20" s="62"/>
      <c r="N20" s="33"/>
      <c r="O20" s="63"/>
      <c r="P20" s="64"/>
      <c r="Q20" s="64"/>
      <c r="R20" s="64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</row>
    <row r="21" spans="1:43" ht="19.5" customHeight="1">
      <c r="D21" s="6" t="s">
        <v>4</v>
      </c>
      <c r="G21" s="6"/>
      <c r="H21" s="6"/>
      <c r="I21" s="6"/>
      <c r="J21" s="61"/>
      <c r="K21" s="62"/>
      <c r="L21" s="62"/>
      <c r="M21" s="62"/>
      <c r="N21" s="33"/>
      <c r="O21" s="63"/>
      <c r="P21" s="64"/>
      <c r="Q21" s="64"/>
      <c r="R21" s="64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</row>
    <row r="22" spans="1:43" ht="19.5" customHeight="1">
      <c r="D22" s="6"/>
      <c r="E22" s="6"/>
      <c r="F22" s="6"/>
      <c r="G22" s="6"/>
      <c r="H22" s="6"/>
      <c r="I22" s="6"/>
      <c r="J22" s="66"/>
      <c r="K22" s="67"/>
      <c r="L22" s="67"/>
      <c r="M22" s="67"/>
      <c r="N22" s="33"/>
      <c r="O22" s="68"/>
      <c r="P22" s="69"/>
      <c r="Q22" s="69"/>
      <c r="R22" s="69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</row>
    <row r="23" spans="1:43" s="8" customFormat="1" ht="19.5" customHeight="1">
      <c r="D23" s="9"/>
      <c r="E23" s="9"/>
      <c r="F23" s="9"/>
      <c r="G23" s="9"/>
      <c r="H23" s="9"/>
      <c r="I23" s="9"/>
      <c r="J23" s="70"/>
      <c r="K23" s="71"/>
      <c r="L23" s="71"/>
      <c r="M23" s="71"/>
      <c r="N23" s="33"/>
      <c r="O23" s="72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O23" s="2"/>
      <c r="AP23" s="2"/>
      <c r="AQ23" s="2"/>
    </row>
    <row r="24" spans="1:43" ht="19.5" customHeight="1">
      <c r="C24" s="5">
        <v>2</v>
      </c>
      <c r="D24" s="6" t="s">
        <v>5</v>
      </c>
      <c r="E24" s="6"/>
      <c r="F24" s="6"/>
      <c r="G24" s="6"/>
      <c r="I24" s="6" t="s">
        <v>2</v>
      </c>
      <c r="K24" s="54" t="s">
        <v>38</v>
      </c>
      <c r="L24" s="54"/>
      <c r="M24" s="54"/>
    </row>
    <row r="25" spans="1:43" ht="19.5" customHeight="1">
      <c r="C25" s="5"/>
      <c r="D25" s="6"/>
      <c r="E25" s="6"/>
      <c r="F25" s="6"/>
      <c r="G25" s="6"/>
    </row>
    <row r="26" spans="1:43" ht="19.5" customHeight="1"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10"/>
      <c r="S26" s="10"/>
      <c r="T26" s="10"/>
      <c r="U26" s="10"/>
      <c r="V26" s="10"/>
    </row>
    <row r="27" spans="1:43" ht="19.5" customHeight="1">
      <c r="C27" s="5">
        <v>3</v>
      </c>
      <c r="D27" s="6" t="s">
        <v>6</v>
      </c>
      <c r="E27" s="6"/>
      <c r="F27" s="6"/>
      <c r="G27" s="6"/>
      <c r="H27" s="6"/>
      <c r="I27" s="6" t="s">
        <v>2</v>
      </c>
      <c r="J27" s="6"/>
      <c r="K27" s="55">
        <f>IF(ISNUMBER(FIND("小",D2)),G33,IF(ISNUMBER(FIND("中",D2)),G34,))</f>
        <v>258</v>
      </c>
      <c r="L27" s="55"/>
      <c r="M27" s="55"/>
      <c r="N27" s="4" t="s">
        <v>7</v>
      </c>
      <c r="O27" s="56" t="str">
        <f>K24</f>
        <v>○○食</v>
      </c>
      <c r="P27" s="56"/>
      <c r="Q27" s="56"/>
      <c r="R27" s="4" t="s">
        <v>8</v>
      </c>
      <c r="S27" s="57" t="s">
        <v>39</v>
      </c>
      <c r="T27" s="57"/>
      <c r="U27" s="57"/>
      <c r="V27" s="57"/>
      <c r="W27" s="11"/>
      <c r="X27" s="11"/>
      <c r="Y27" s="11"/>
      <c r="Z27" s="11"/>
      <c r="AC27" s="55"/>
      <c r="AD27" s="55"/>
      <c r="AO27" s="17"/>
      <c r="AP27" s="17"/>
      <c r="AQ27" s="17"/>
    </row>
    <row r="28" spans="1:43" ht="19.5" customHeight="1">
      <c r="C28" s="5"/>
      <c r="D28" s="6"/>
      <c r="E28" s="6"/>
      <c r="F28" s="6"/>
      <c r="G28" s="6"/>
      <c r="H28" s="6"/>
      <c r="I28" s="6"/>
      <c r="J28" s="31"/>
      <c r="K28" s="31"/>
      <c r="L28" s="31"/>
      <c r="M28" s="4"/>
      <c r="N28" s="12"/>
      <c r="O28" s="12"/>
      <c r="P28" s="12"/>
      <c r="Q28" s="4"/>
      <c r="R28" s="11"/>
      <c r="S28" s="11"/>
      <c r="T28" s="11"/>
      <c r="U28" s="11"/>
      <c r="V28" s="11"/>
      <c r="W28" s="11"/>
      <c r="X28" s="11"/>
      <c r="Y28" s="11"/>
      <c r="AB28" s="31"/>
      <c r="AC28" s="31"/>
      <c r="AO28" s="17"/>
      <c r="AP28" s="17"/>
      <c r="AQ28" s="17"/>
    </row>
    <row r="29" spans="1:43" ht="19.5" customHeight="1">
      <c r="C29" s="5"/>
      <c r="D29" s="6"/>
      <c r="E29" s="6"/>
      <c r="F29" s="6"/>
      <c r="G29" s="6"/>
      <c r="H29" s="6"/>
      <c r="I29" s="6"/>
      <c r="J29" s="31"/>
      <c r="K29" s="31"/>
      <c r="L29" s="31"/>
      <c r="M29" s="4"/>
      <c r="N29" s="12"/>
      <c r="O29" s="12"/>
      <c r="P29" s="12"/>
      <c r="Q29" s="4"/>
      <c r="R29" s="11"/>
      <c r="S29" s="11"/>
      <c r="T29" s="11"/>
      <c r="U29" s="11"/>
      <c r="V29" s="11"/>
      <c r="W29" s="11"/>
      <c r="X29" s="11"/>
      <c r="Y29" s="11"/>
      <c r="AB29" s="31"/>
      <c r="AC29" s="31"/>
      <c r="AO29" s="17"/>
      <c r="AP29" s="17"/>
      <c r="AQ29" s="17"/>
    </row>
    <row r="30" spans="1:43" ht="19.5" customHeight="1">
      <c r="A30" s="6"/>
      <c r="B30" s="6"/>
      <c r="C30" s="6"/>
      <c r="D30" s="6"/>
      <c r="E30" s="6"/>
      <c r="F30" s="6"/>
      <c r="G30" s="6"/>
      <c r="H30" s="6"/>
      <c r="I30" s="6"/>
      <c r="J30" s="11"/>
      <c r="K30" s="11"/>
      <c r="L30" s="11"/>
      <c r="M30" s="11"/>
      <c r="R30" s="11"/>
      <c r="S30" s="13"/>
      <c r="U30" s="2" ph="1"/>
      <c r="AO30" s="17"/>
      <c r="AP30" s="17"/>
      <c r="AQ30" s="17"/>
    </row>
    <row r="31" spans="1:43" s="17" customFormat="1" ht="19.5" customHeight="1">
      <c r="A31" s="14"/>
      <c r="B31" s="15"/>
      <c r="C31" s="15"/>
      <c r="D31" s="15"/>
      <c r="E31" s="15"/>
      <c r="F31" s="15"/>
      <c r="G31" s="16"/>
      <c r="H31" s="16"/>
      <c r="I31" s="16"/>
      <c r="J31" s="16"/>
      <c r="K31" s="15"/>
      <c r="L31" s="16"/>
      <c r="M31" s="16"/>
      <c r="N31" s="16"/>
      <c r="O31" s="16"/>
      <c r="P31" s="16"/>
      <c r="Q31" s="16"/>
      <c r="R31" s="16"/>
      <c r="S31" s="16"/>
      <c r="T31" s="16"/>
      <c r="U31" s="16"/>
    </row>
    <row r="32" spans="1:43" s="17" customFormat="1" ht="19.5" customHeight="1">
      <c r="D32" s="58" t="s">
        <v>9</v>
      </c>
      <c r="E32" s="59"/>
      <c r="F32" s="60"/>
      <c r="G32" s="49" t="s">
        <v>10</v>
      </c>
      <c r="H32" s="50"/>
      <c r="I32" s="50"/>
      <c r="J32" s="34"/>
      <c r="M32" s="15"/>
      <c r="N32" s="15"/>
      <c r="O32" s="15"/>
      <c r="P32" s="15"/>
      <c r="Q32" s="15"/>
      <c r="R32" s="16"/>
      <c r="S32" s="16"/>
      <c r="T32" s="16"/>
      <c r="U32" s="16"/>
      <c r="V32" s="15"/>
      <c r="W32" s="16"/>
      <c r="X32" s="16"/>
      <c r="Y32" s="16"/>
      <c r="Z32" s="16"/>
      <c r="AA32" s="15"/>
      <c r="AB32" s="15"/>
      <c r="AC32" s="15"/>
      <c r="AD32" s="15"/>
      <c r="AE32" s="15"/>
      <c r="AF32" s="18"/>
      <c r="AO32" s="16"/>
    </row>
    <row r="33" spans="1:43" s="17" customFormat="1" ht="19.5" customHeight="1">
      <c r="D33" s="49" t="s">
        <v>11</v>
      </c>
      <c r="E33" s="50"/>
      <c r="F33" s="50"/>
      <c r="G33" s="51">
        <f>IF(ISNUMBER(FIND("小",D33)),IF(D32="通常",小_日額_通常,IF(D32="準要保護",小_日額_準要,IF(D32="牛乳欠食",小_日額_牛停,IF(D32="準要保護・牛乳欠食",小_日額_準要・牛停)))),IF(ISNUMBER(FIND("中",D33)),IF(D32="通常",中_日額_通常,IF(D32="準要保護",中_日額_準要,IF(D32="牛乳欠食",中_日額_牛停,IF(D32="準要保護・牛乳欠食",中_日額_準要・牛停)))),))</f>
        <v>258</v>
      </c>
      <c r="H33" s="52"/>
      <c r="I33" s="53"/>
      <c r="J33" s="3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5"/>
      <c r="AB33" s="15"/>
      <c r="AC33" s="15"/>
      <c r="AD33" s="15"/>
      <c r="AE33" s="15"/>
      <c r="AF33" s="15"/>
    </row>
    <row r="34" spans="1:43" s="17" customFormat="1" ht="19.5" customHeight="1">
      <c r="D34" s="49" t="s">
        <v>12</v>
      </c>
      <c r="E34" s="50"/>
      <c r="F34" s="50"/>
      <c r="G34" s="51">
        <f>IF(ISNUMBER(FIND("小",D34)),IF(D32="通常",小_日額_通常,IF(D32="準要保護",小_日額_準要,IF(D32="牛乳欠食",小_日額_牛停,IF(D32="準要保護・牛乳欠食",小_日額_準要・牛停)))),IF(ISNUMBER(FIND("中",D34)),IF(D32="通常",中_日額_通常,IF(D32="準要保護",中_日額_準要,IF(D32="牛乳欠食",中_日額_牛停,IF(D32="準要保護・牛乳欠食",中_日額_準要・牛停)))),))</f>
        <v>288</v>
      </c>
      <c r="H34" s="52"/>
      <c r="I34" s="53"/>
      <c r="J34" s="3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5"/>
      <c r="AA34" s="15"/>
      <c r="AB34" s="15"/>
      <c r="AC34" s="15"/>
      <c r="AD34" s="15"/>
      <c r="AE34" s="15"/>
      <c r="AF34" s="16"/>
    </row>
    <row r="35" spans="1:43" s="17" customFormat="1" ht="19.5" customHeight="1">
      <c r="D35" s="19"/>
      <c r="E35" s="34"/>
      <c r="F35" s="34"/>
      <c r="G35" s="20"/>
      <c r="H35" s="34"/>
      <c r="I35" s="34"/>
      <c r="J35" s="3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  <c r="AA35" s="15"/>
      <c r="AB35" s="15"/>
      <c r="AC35" s="15"/>
      <c r="AD35" s="15"/>
      <c r="AE35" s="15"/>
      <c r="AF35" s="16"/>
    </row>
    <row r="36" spans="1:43" s="17" customFormat="1" ht="19.5" customHeight="1">
      <c r="A36" s="16"/>
      <c r="B36" s="16"/>
      <c r="C36" s="16"/>
      <c r="D36" s="16"/>
      <c r="E36" s="16"/>
      <c r="F36" s="16"/>
      <c r="I36" s="14"/>
      <c r="J36" s="14"/>
      <c r="K36" s="14"/>
      <c r="L36" s="14"/>
      <c r="M36" s="14"/>
      <c r="N36" s="14"/>
      <c r="O36" s="14"/>
      <c r="P36" s="14"/>
      <c r="Q36" s="21"/>
      <c r="R36" s="21"/>
      <c r="S36" s="21"/>
      <c r="T36" s="21"/>
      <c r="Y36" s="21"/>
      <c r="Z36" s="18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</row>
    <row r="37" spans="1:43" s="17" customFormat="1" ht="19.5" customHeight="1">
      <c r="C37" s="15"/>
      <c r="D37" s="15" t="s">
        <v>13</v>
      </c>
      <c r="E37" s="14" t="s">
        <v>14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X37" s="15"/>
      <c r="Y37" s="15"/>
    </row>
    <row r="38" spans="1:43" s="17" customFormat="1" ht="19.5" customHeight="1">
      <c r="A38" s="2"/>
      <c r="B38" s="2"/>
      <c r="D38" s="15" t="s">
        <v>13</v>
      </c>
      <c r="E38" s="15" t="s">
        <v>40</v>
      </c>
      <c r="V38" s="15"/>
      <c r="W38" s="15"/>
    </row>
    <row r="39" spans="1:43" s="17" customFormat="1" ht="19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X39" s="15"/>
      <c r="Y39" s="15"/>
      <c r="AO39" s="2"/>
      <c r="AP39" s="2"/>
      <c r="AQ39" s="2"/>
    </row>
    <row r="40" spans="1:43" s="17" customFormat="1" ht="19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15"/>
      <c r="W40" s="15"/>
      <c r="AO40" s="2"/>
      <c r="AP40" s="2"/>
      <c r="AQ40" s="2"/>
    </row>
    <row r="41" spans="1:43" s="17" customFormat="1" ht="19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AO41" s="2"/>
      <c r="AP41" s="2"/>
      <c r="AQ41" s="2"/>
    </row>
    <row r="42" spans="1:43" s="17" customFormat="1" ht="19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AO42" s="2"/>
      <c r="AP42" s="2"/>
      <c r="AQ42" s="2"/>
    </row>
    <row r="79" spans="30:30" ht="19.5" customHeight="1">
      <c r="AD79" s="3"/>
    </row>
    <row r="100" spans="1:30" ht="19.5" customHeight="1">
      <c r="A100" s="22" t="s">
        <v>15</v>
      </c>
    </row>
    <row r="101" spans="1:30" ht="19.5" customHeight="1">
      <c r="A101" s="22" t="s">
        <v>16</v>
      </c>
    </row>
    <row r="102" spans="1:30" ht="19.5" customHeight="1">
      <c r="A102" s="22" t="s">
        <v>17</v>
      </c>
    </row>
    <row r="103" spans="1:30" ht="19.5" customHeight="1">
      <c r="A103" s="22" t="s">
        <v>18</v>
      </c>
    </row>
    <row r="104" spans="1:30" ht="19.5" customHeight="1">
      <c r="A104" s="22" t="s">
        <v>19</v>
      </c>
    </row>
    <row r="105" spans="1:30" ht="19.5" customHeight="1">
      <c r="A105" s="22" t="s">
        <v>20</v>
      </c>
    </row>
    <row r="106" spans="1:30" ht="19.5" customHeight="1">
      <c r="A106" s="22" t="s">
        <v>0</v>
      </c>
    </row>
    <row r="107" spans="1:30" ht="19.5" customHeight="1">
      <c r="A107" s="22" t="s">
        <v>21</v>
      </c>
    </row>
    <row r="108" spans="1:30" ht="19.5" customHeight="1">
      <c r="A108" s="22" t="s">
        <v>22</v>
      </c>
    </row>
    <row r="109" spans="1:30" ht="19.5" customHeight="1">
      <c r="A109" s="22" t="s">
        <v>23</v>
      </c>
    </row>
    <row r="110" spans="1:30" ht="19.5" customHeight="1">
      <c r="A110" s="22" t="s">
        <v>24</v>
      </c>
    </row>
    <row r="111" spans="1:30" ht="19.5" customHeight="1">
      <c r="A111" s="35" t="s">
        <v>25</v>
      </c>
    </row>
    <row r="112" spans="1:30" ht="19.5" customHeight="1">
      <c r="A112" s="35" t="s">
        <v>26</v>
      </c>
      <c r="AD112" s="3"/>
    </row>
    <row r="113" spans="1:1" ht="19.5" customHeight="1">
      <c r="A113" s="35" t="s">
        <v>27</v>
      </c>
    </row>
    <row r="114" spans="1:1" ht="19.5" customHeight="1">
      <c r="A114" s="35" t="s">
        <v>28</v>
      </c>
    </row>
    <row r="115" spans="1:1" ht="19.5" customHeight="1">
      <c r="A115" s="36" t="s">
        <v>29</v>
      </c>
    </row>
    <row r="116" spans="1:1" ht="19.5" customHeight="1">
      <c r="A116" s="36" t="s">
        <v>30</v>
      </c>
    </row>
    <row r="117" spans="1:1" ht="19.5" customHeight="1">
      <c r="A117" s="36" t="s">
        <v>31</v>
      </c>
    </row>
    <row r="118" spans="1:1" ht="19.5" customHeight="1">
      <c r="A118" s="36" t="s">
        <v>32</v>
      </c>
    </row>
    <row r="224" spans="30:30" ht="19.5" customHeight="1">
      <c r="AD224" s="3"/>
    </row>
    <row r="317" spans="30:30" ht="19.5" customHeight="1">
      <c r="AD317" s="3"/>
    </row>
    <row r="348" spans="30:30" ht="19.5" customHeight="1">
      <c r="AD348" s="3"/>
    </row>
    <row r="379" spans="30:30" ht="19.5" customHeight="1">
      <c r="AD379" s="3"/>
    </row>
    <row r="410" spans="30:30" ht="19.5" customHeight="1">
      <c r="AD410" s="3"/>
    </row>
    <row r="441" spans="30:30" ht="19.5" customHeight="1">
      <c r="AD441" s="3"/>
    </row>
    <row r="472" spans="30:30" ht="19.5" customHeight="1">
      <c r="AD472" s="3"/>
    </row>
    <row r="503" spans="30:30" ht="19.5" customHeight="1">
      <c r="AD503" s="3"/>
    </row>
  </sheetData>
  <sheetProtection selectLockedCells="1"/>
  <mergeCells count="29">
    <mergeCell ref="T8:AD8"/>
    <mergeCell ref="W1:AD1"/>
    <mergeCell ref="D2:I2"/>
    <mergeCell ref="D3:M3"/>
    <mergeCell ref="D4:I4"/>
    <mergeCell ref="T7:AD7"/>
    <mergeCell ref="I13:T13"/>
    <mergeCell ref="M18:P18"/>
    <mergeCell ref="J19:M19"/>
    <mergeCell ref="O19:AD19"/>
    <mergeCell ref="J20:M20"/>
    <mergeCell ref="O20:AD20"/>
    <mergeCell ref="J21:M21"/>
    <mergeCell ref="O21:AD21"/>
    <mergeCell ref="J22:M22"/>
    <mergeCell ref="O22:AD22"/>
    <mergeCell ref="J23:M23"/>
    <mergeCell ref="O23:AD23"/>
    <mergeCell ref="O27:Q27"/>
    <mergeCell ref="S27:V27"/>
    <mergeCell ref="AC27:AD27"/>
    <mergeCell ref="D32:F32"/>
    <mergeCell ref="G32:I32"/>
    <mergeCell ref="D33:F33"/>
    <mergeCell ref="G33:I33"/>
    <mergeCell ref="D34:F34"/>
    <mergeCell ref="G34:I34"/>
    <mergeCell ref="K24:M24"/>
    <mergeCell ref="K27:M27"/>
  </mergeCells>
  <phoneticPr fontId="4"/>
  <dataValidations count="5">
    <dataValidation type="list" allowBlank="1" showInputMessage="1" showErrorMessage="1" sqref="N26:Q26 D32">
      <formula1>"通常,準要保護,牛乳欠食,準要保護・牛乳欠食"</formula1>
    </dataValidation>
    <dataValidation type="list" allowBlank="1" showInputMessage="1" sqref="D3:M3">
      <formula1>"１年生,２年生,３年生,４年生,５年生,６年生"</formula1>
    </dataValidation>
    <dataValidation type="list" allowBlank="1" showInputMessage="1" sqref="I13:T13">
      <formula1>"1,2,3,4,5,6,7,9,10,11,12"</formula1>
    </dataValidation>
    <dataValidation type="list" allowBlank="1" showInputMessage="1" promptTitle="【注意！】" prompt="選択したい学校名がリストに無い場合、先ず提出先センターをご確認下さい。" sqref="D2:I2">
      <formula1>INDIRECT($T$7)</formula1>
    </dataValidation>
    <dataValidation type="list" allowBlank="1" showInputMessage="1" showErrorMessage="1" sqref="D4:I4">
      <formula1>"保護者　様"</formula1>
    </dataValidation>
  </dataValidations>
  <pageMargins left="0.39370078740157483" right="0" top="0.59055118110236227" bottom="0.39370078740157483" header="0.51181102362204722" footer="0.51181102362204722"/>
  <pageSetup paperSize="9" orientation="portrait" blackAndWhite="1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【届出先】" prompt="リストから選択_x000a_　窪川センター_x000a_　大正センター_x000a_　十和センター">
          <x14:formula1>
            <xm:f>地区及び学校リスト!$C$4:$E$4</xm:f>
          </x14:formula1>
          <xm:sqref>T7:AD7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C4:E14"/>
  <sheetViews>
    <sheetView showGridLines="0" showRowColHeaders="0" zoomScale="130" zoomScaleNormal="130" workbookViewId="0">
      <selection activeCell="G10" sqref="G10"/>
    </sheetView>
  </sheetViews>
  <sheetFormatPr defaultColWidth="10.625" defaultRowHeight="24.95" customHeight="1"/>
  <sheetData>
    <row r="4" spans="3:5" ht="24.95" customHeight="1">
      <c r="C4" s="45" t="s">
        <v>42</v>
      </c>
      <c r="D4" s="45" t="s">
        <v>43</v>
      </c>
      <c r="E4" s="45" t="s">
        <v>44</v>
      </c>
    </row>
    <row r="5" spans="3:5" ht="24.95" customHeight="1">
      <c r="C5" s="46" t="s">
        <v>41</v>
      </c>
      <c r="D5" s="46" t="s">
        <v>52</v>
      </c>
      <c r="E5" s="46" t="s">
        <v>54</v>
      </c>
    </row>
    <row r="6" spans="3:5" ht="24.95" customHeight="1">
      <c r="C6" s="46" t="s">
        <v>45</v>
      </c>
      <c r="D6" s="46" t="s">
        <v>53</v>
      </c>
      <c r="E6" s="46" t="s">
        <v>55</v>
      </c>
    </row>
    <row r="7" spans="3:5" ht="24.95" customHeight="1">
      <c r="C7" s="46" t="s">
        <v>46</v>
      </c>
      <c r="D7" s="46" t="s">
        <v>58</v>
      </c>
      <c r="E7" s="46" t="s">
        <v>60</v>
      </c>
    </row>
    <row r="8" spans="3:5" ht="24.95" customHeight="1">
      <c r="C8" s="46" t="s">
        <v>47</v>
      </c>
      <c r="D8" s="47" t="s">
        <v>59</v>
      </c>
      <c r="E8" s="47" t="s">
        <v>61</v>
      </c>
    </row>
    <row r="9" spans="3:5" ht="24.95" customHeight="1">
      <c r="C9" s="46" t="s">
        <v>48</v>
      </c>
      <c r="D9" s="48"/>
      <c r="E9" s="48"/>
    </row>
    <row r="10" spans="3:5" ht="24.95" customHeight="1">
      <c r="C10" s="46" t="s">
        <v>49</v>
      </c>
      <c r="D10" s="48"/>
      <c r="E10" s="48"/>
    </row>
    <row r="11" spans="3:5" ht="24.95" customHeight="1">
      <c r="C11" s="46" t="s">
        <v>50</v>
      </c>
      <c r="D11" s="48"/>
      <c r="E11" s="48"/>
    </row>
    <row r="12" spans="3:5" ht="24.95" customHeight="1">
      <c r="C12" s="46" t="s">
        <v>51</v>
      </c>
      <c r="D12" s="48"/>
      <c r="E12" s="48"/>
    </row>
    <row r="13" spans="3:5" ht="24.95" customHeight="1">
      <c r="C13" s="46" t="s">
        <v>56</v>
      </c>
      <c r="D13" s="48"/>
      <c r="E13" s="48"/>
    </row>
    <row r="14" spans="3:5" ht="24.95" customHeight="1">
      <c r="C14" s="47" t="s">
        <v>57</v>
      </c>
      <c r="D14" s="48"/>
      <c r="E14" s="48"/>
    </row>
  </sheetData>
  <sheetProtection sheet="1" objects="1" scenarios="1" selectLockedCells="1" selectUnlockedCells="1"/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3:M26"/>
  <sheetViews>
    <sheetView showGridLines="0" showRowColHeaders="0" zoomScale="160" zoomScaleNormal="160" workbookViewId="0">
      <selection activeCell="C9" sqref="C9"/>
    </sheetView>
  </sheetViews>
  <sheetFormatPr defaultRowHeight="24.95" customHeight="1"/>
  <cols>
    <col min="1" max="1" width="5.625" style="26" customWidth="1"/>
    <col min="2" max="4" width="15.625" style="26" customWidth="1"/>
    <col min="5" max="5" width="15.625" style="27" customWidth="1"/>
    <col min="6" max="6" width="15.625" style="24" customWidth="1"/>
    <col min="7" max="7" width="5.625" style="24" customWidth="1"/>
    <col min="8" max="16384" width="9" style="24"/>
  </cols>
  <sheetData>
    <row r="3" spans="2:13" ht="24.95" customHeight="1">
      <c r="B3" s="37" t="s">
        <v>62</v>
      </c>
      <c r="C3" s="38"/>
      <c r="D3" s="38"/>
      <c r="E3" s="38"/>
      <c r="F3" s="39"/>
    </row>
    <row r="4" spans="2:13" ht="24.95" customHeight="1">
      <c r="B4" s="40" t="s">
        <v>63</v>
      </c>
      <c r="C4" s="41" t="s">
        <v>64</v>
      </c>
      <c r="D4" s="41" t="s">
        <v>65</v>
      </c>
      <c r="E4" s="41" t="s">
        <v>66</v>
      </c>
      <c r="F4" s="41" t="s">
        <v>67</v>
      </c>
    </row>
    <row r="5" spans="2:13" ht="24.95" customHeight="1">
      <c r="B5" s="40" t="s">
        <v>62</v>
      </c>
      <c r="C5" s="42">
        <v>4500</v>
      </c>
      <c r="D5" s="42">
        <v>258</v>
      </c>
      <c r="E5" s="42">
        <v>4900</v>
      </c>
      <c r="F5" s="42">
        <v>288</v>
      </c>
    </row>
    <row r="6" spans="2:13" ht="24.95" customHeight="1">
      <c r="B6" s="40" t="s">
        <v>68</v>
      </c>
      <c r="C6" s="42">
        <v>3800</v>
      </c>
      <c r="D6" s="42">
        <v>216</v>
      </c>
      <c r="E6" s="42">
        <v>4200</v>
      </c>
      <c r="F6" s="42">
        <v>246</v>
      </c>
    </row>
    <row r="7" spans="2:13" ht="24.95" customHeight="1">
      <c r="B7" s="40" t="s">
        <v>69</v>
      </c>
      <c r="C7" s="42">
        <f>小_月額_通常/2</f>
        <v>2250</v>
      </c>
      <c r="D7" s="42">
        <f>小_日額_通常/2</f>
        <v>129</v>
      </c>
      <c r="E7" s="42">
        <f>中_月額_通常/2</f>
        <v>2450</v>
      </c>
      <c r="F7" s="42">
        <f>中_日額_通常/2</f>
        <v>144</v>
      </c>
    </row>
    <row r="8" spans="2:13" ht="24.95" customHeight="1">
      <c r="B8" s="40" t="s">
        <v>70</v>
      </c>
      <c r="C8" s="42">
        <f>小_月額_牛停/2</f>
        <v>1900</v>
      </c>
      <c r="D8" s="42">
        <f>小_日額_牛停/2</f>
        <v>108</v>
      </c>
      <c r="E8" s="42">
        <f>中_月額_牛停/2</f>
        <v>2100</v>
      </c>
      <c r="F8" s="42">
        <f>中_日額_牛停/2</f>
        <v>123</v>
      </c>
    </row>
    <row r="9" spans="2:13" ht="24.95" customHeight="1">
      <c r="B9" s="43" t="s">
        <v>71</v>
      </c>
      <c r="C9" s="44">
        <f>小_月額_通常</f>
        <v>4500</v>
      </c>
      <c r="D9" s="44">
        <f>小_日額_通常</f>
        <v>258</v>
      </c>
      <c r="E9" s="44">
        <f>中_月額_通常</f>
        <v>4900</v>
      </c>
      <c r="F9" s="44">
        <f>中_日額_通常</f>
        <v>288</v>
      </c>
    </row>
    <row r="10" spans="2:13" ht="24.95" customHeight="1">
      <c r="B10" s="25"/>
      <c r="E10" s="23"/>
      <c r="F10" s="23"/>
    </row>
    <row r="11" spans="2:13" ht="24.95" customHeight="1">
      <c r="I11" s="30"/>
      <c r="K11" s="29"/>
      <c r="L11" s="29"/>
      <c r="M11" s="25"/>
    </row>
    <row r="12" spans="2:13" ht="24.95" customHeight="1">
      <c r="I12" s="30"/>
      <c r="M12" s="25"/>
    </row>
    <row r="13" spans="2:13" ht="24.95" customHeight="1">
      <c r="I13" s="30"/>
    </row>
    <row r="14" spans="2:13" ht="24.95" customHeight="1">
      <c r="I14" s="30"/>
    </row>
    <row r="15" spans="2:13" ht="24.95" customHeight="1">
      <c r="I15" s="30"/>
    </row>
    <row r="16" spans="2:13" ht="24.95" customHeight="1">
      <c r="I16" s="30"/>
    </row>
    <row r="17" spans="9:9" ht="24.95" customHeight="1">
      <c r="I17" s="30"/>
    </row>
    <row r="18" spans="9:9" ht="24.95" customHeight="1">
      <c r="I18" s="28"/>
    </row>
    <row r="19" spans="9:9" ht="24.95" customHeight="1">
      <c r="I19" s="28"/>
    </row>
    <row r="20" spans="9:9" ht="24.95" customHeight="1">
      <c r="I20" s="28"/>
    </row>
    <row r="21" spans="9:9" ht="24.95" customHeight="1">
      <c r="I21" s="28"/>
    </row>
    <row r="22" spans="9:9" ht="24.95" customHeight="1">
      <c r="I22" s="28"/>
    </row>
    <row r="23" spans="9:9" ht="24.95" customHeight="1">
      <c r="I23" s="28"/>
    </row>
    <row r="24" spans="9:9" ht="24.95" customHeight="1">
      <c r="I24" s="28"/>
    </row>
    <row r="25" spans="9:9" ht="24.95" customHeight="1">
      <c r="I25" s="28"/>
    </row>
    <row r="26" spans="9:9" ht="24.95" customHeight="1">
      <c r="I26" s="28"/>
    </row>
  </sheetData>
  <sheetProtection sheet="1" objects="1" scenarios="1"/>
  <phoneticPr fontId="4"/>
  <conditionalFormatting sqref="B3">
    <cfRule type="cellIs" dxfId="0" priority="1" stopIfTrue="1" operator="equal">
      <formula>"通常"</formula>
    </cfRule>
  </conditionalFormatting>
  <dataValidations count="2">
    <dataValidation type="list" allowBlank="1" showInputMessage="1" showErrorMessage="1" sqref="B3">
      <formula1>$B$5:$B$8</formula1>
    </dataValidation>
    <dataValidation type="list" allowBlank="1" showInputMessage="1" showErrorMessage="1" sqref="I11:I26">
      <formula1>$C$67:$C$98</formula1>
    </dataValidation>
  </dataValidations>
  <pageMargins left="0" right="0" top="0.78740157480314965" bottom="0" header="0.51181102362204722" footer="0.51181102362204722"/>
  <pageSetup paperSize="9" scale="97" fitToHeight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20</vt:i4>
      </vt:variant>
    </vt:vector>
  </HeadingPairs>
  <TitlesOfParts>
    <vt:vector size="23" baseType="lpstr">
      <vt:lpstr>試食費（見本）</vt:lpstr>
      <vt:lpstr>地区及び学校リスト</vt:lpstr>
      <vt:lpstr>調定金額</vt:lpstr>
      <vt:lpstr>'試食費（見本）'!Print_Area</vt:lpstr>
      <vt:lpstr>窪川</vt:lpstr>
      <vt:lpstr>十和</vt:lpstr>
      <vt:lpstr>小_月額_牛停</vt:lpstr>
      <vt:lpstr>小_月額_準要</vt:lpstr>
      <vt:lpstr>小_月額_準要･牛停</vt:lpstr>
      <vt:lpstr>小_月額_通常</vt:lpstr>
      <vt:lpstr>小_日額_牛停</vt:lpstr>
      <vt:lpstr>小_日額_準要</vt:lpstr>
      <vt:lpstr>小_日額_準要・牛停</vt:lpstr>
      <vt:lpstr>小_日額_通常</vt:lpstr>
      <vt:lpstr>大正</vt:lpstr>
      <vt:lpstr>中_月額_牛停</vt:lpstr>
      <vt:lpstr>中_月額_準要</vt:lpstr>
      <vt:lpstr>中_月額_準要・牛停</vt:lpstr>
      <vt:lpstr>中_月額_通常</vt:lpstr>
      <vt:lpstr>中_日額_牛停</vt:lpstr>
      <vt:lpstr>中_日額_準要</vt:lpstr>
      <vt:lpstr>中_日額_準要・牛停</vt:lpstr>
      <vt:lpstr>中_日額_通常</vt:lpstr>
    </vt:vector>
  </TitlesOfParts>
  <Company>四万十町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四万十町</dc:creator>
  <cp:lastModifiedBy>user</cp:lastModifiedBy>
  <cp:lastPrinted>2014-10-06T02:28:30Z</cp:lastPrinted>
  <dcterms:created xsi:type="dcterms:W3CDTF">2014-09-08T03:20:46Z</dcterms:created>
  <dcterms:modified xsi:type="dcterms:W3CDTF">2014-10-06T02:28:33Z</dcterms:modified>
</cp:coreProperties>
</file>